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현재_통합_문서" defaultThemeVersion="124226"/>
  <bookViews>
    <workbookView xWindow="6465" yWindow="585" windowWidth="11310" windowHeight="10890" firstSheet="1" activeTab="4"/>
  </bookViews>
  <sheets>
    <sheet name="04년 세입.세출" sheetId="7" state="hidden" r:id="rId1"/>
    <sheet name="예산총칙" sheetId="75" r:id="rId2"/>
    <sheet name="세입세출총괄표" sheetId="76" r:id="rId3"/>
    <sheet name="세입변동세부내역" sheetId="78" r:id="rId4"/>
    <sheet name="세출변동세부내역" sheetId="74" r:id="rId5"/>
  </sheets>
  <definedNames>
    <definedName name="_xlnm.Print_Area" localSheetId="4">세출변동세부내역!$A$1:$U$80</definedName>
    <definedName name="_xlnm.Print_Titles" localSheetId="2">세입세출총괄표!$5:$7</definedName>
    <definedName name="_xlnm.Print_Titles" localSheetId="4">세출변동세부내역!$3:$4</definedName>
  </definedNames>
  <calcPr calcId="125725"/>
</workbook>
</file>

<file path=xl/calcChain.xml><?xml version="1.0" encoding="utf-8"?>
<calcChain xmlns="http://schemas.openxmlformats.org/spreadsheetml/2006/main">
  <c r="F30" i="78"/>
  <c r="F31"/>
  <c r="F34" l="1"/>
  <c r="F33"/>
  <c r="E32"/>
  <c r="F32" s="1"/>
  <c r="D32"/>
  <c r="I29"/>
  <c r="F23"/>
  <c r="E22"/>
  <c r="D22"/>
  <c r="F20"/>
  <c r="F19"/>
  <c r="E17"/>
  <c r="D17"/>
  <c r="F16"/>
  <c r="F14"/>
  <c r="F11"/>
  <c r="F8"/>
  <c r="F7"/>
  <c r="E7"/>
  <c r="D7"/>
  <c r="D5" s="1"/>
  <c r="F6"/>
  <c r="E5"/>
  <c r="G33" s="1"/>
  <c r="K18" i="76"/>
  <c r="K17"/>
  <c r="K16"/>
  <c r="K15"/>
  <c r="J14"/>
  <c r="K14" s="1"/>
  <c r="I14"/>
  <c r="E14"/>
  <c r="K13"/>
  <c r="E13"/>
  <c r="K12"/>
  <c r="E12"/>
  <c r="K11"/>
  <c r="E11"/>
  <c r="K10"/>
  <c r="E10"/>
  <c r="J9"/>
  <c r="K9" s="1"/>
  <c r="I9"/>
  <c r="E9"/>
  <c r="J8"/>
  <c r="K8" s="1"/>
  <c r="I8"/>
  <c r="D8"/>
  <c r="C8"/>
  <c r="E8" s="1"/>
  <c r="J81" i="74"/>
  <c r="I81"/>
  <c r="H81"/>
  <c r="F80"/>
  <c r="U79"/>
  <c r="U78"/>
  <c r="F77"/>
  <c r="F76"/>
  <c r="E75"/>
  <c r="D75"/>
  <c r="F74"/>
  <c r="E73"/>
  <c r="D73"/>
  <c r="U70"/>
  <c r="U72" s="1"/>
  <c r="F69"/>
  <c r="U67"/>
  <c r="U66"/>
  <c r="U65"/>
  <c r="F64"/>
  <c r="U62"/>
  <c r="U61"/>
  <c r="F60"/>
  <c r="E59"/>
  <c r="D59"/>
  <c r="F57"/>
  <c r="F54"/>
  <c r="F52"/>
  <c r="E51"/>
  <c r="F51" s="1"/>
  <c r="D51"/>
  <c r="E50"/>
  <c r="U49"/>
  <c r="F48"/>
  <c r="F46"/>
  <c r="F45"/>
  <c r="E44"/>
  <c r="D44"/>
  <c r="F41"/>
  <c r="F38"/>
  <c r="U36"/>
  <c r="U34"/>
  <c r="U33"/>
  <c r="F31"/>
  <c r="F27"/>
  <c r="F25"/>
  <c r="F23"/>
  <c r="E22"/>
  <c r="D22"/>
  <c r="F19"/>
  <c r="F18"/>
  <c r="E17"/>
  <c r="D17"/>
  <c r="F16"/>
  <c r="F15"/>
  <c r="F14"/>
  <c r="F12"/>
  <c r="F10"/>
  <c r="F8"/>
  <c r="E7"/>
  <c r="E6" s="1"/>
  <c r="D7"/>
  <c r="D6" s="1"/>
  <c r="F22" i="78" l="1"/>
  <c r="G7"/>
  <c r="F17"/>
  <c r="F5" s="1"/>
  <c r="G17"/>
  <c r="G20"/>
  <c r="G22"/>
  <c r="E5" i="74"/>
  <c r="G73" s="1"/>
  <c r="F17"/>
  <c r="F22"/>
  <c r="U63"/>
  <c r="U37"/>
  <c r="D50"/>
  <c r="D5" s="1"/>
  <c r="F7"/>
  <c r="F44"/>
  <c r="F59"/>
  <c r="U68"/>
  <c r="F73"/>
  <c r="F6"/>
  <c r="G50"/>
  <c r="G6"/>
  <c r="G44"/>
  <c r="F75"/>
  <c r="G75" l="1"/>
  <c r="G7"/>
  <c r="F5"/>
  <c r="F50"/>
</calcChain>
</file>

<file path=xl/sharedStrings.xml><?xml version="1.0" encoding="utf-8"?>
<sst xmlns="http://schemas.openxmlformats.org/spreadsheetml/2006/main" count="312" uniqueCount="182">
  <si>
    <t>총 계</t>
    <phoneticPr fontId="2" type="noConversion"/>
  </si>
  <si>
    <t>1. 세입</t>
    <phoneticPr fontId="2" type="noConversion"/>
  </si>
  <si>
    <t>과목</t>
    <phoneticPr fontId="2" type="noConversion"/>
  </si>
  <si>
    <t>비교증감</t>
    <phoneticPr fontId="2" type="noConversion"/>
  </si>
  <si>
    <t>비고</t>
    <phoneticPr fontId="2" type="noConversion"/>
  </si>
  <si>
    <t>2. 세출</t>
    <phoneticPr fontId="2" type="noConversion"/>
  </si>
  <si>
    <t>(단위:천원)</t>
    <phoneticPr fontId="2" type="noConversion"/>
  </si>
  <si>
    <t>인건비</t>
    <phoneticPr fontId="2" type="noConversion"/>
  </si>
  <si>
    <t>소계</t>
    <phoneticPr fontId="2" type="noConversion"/>
  </si>
  <si>
    <t>제수당</t>
    <phoneticPr fontId="2" type="noConversion"/>
  </si>
  <si>
    <t>부담금</t>
    <phoneticPr fontId="2" type="noConversion"/>
  </si>
  <si>
    <t>운영비</t>
    <phoneticPr fontId="2" type="noConversion"/>
  </si>
  <si>
    <t>보호비</t>
    <phoneticPr fontId="2" type="noConversion"/>
  </si>
  <si>
    <t>도비지원</t>
    <phoneticPr fontId="2" type="noConversion"/>
  </si>
  <si>
    <t>기능보강</t>
    <phoneticPr fontId="2" type="noConversion"/>
  </si>
  <si>
    <t>법인전입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</si>
  <si>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</si>
  <si>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</si>
  <si>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</si>
  <si>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예산액</t>
    <phoneticPr fontId="2" type="noConversion"/>
  </si>
  <si>
    <t>증</t>
    <phoneticPr fontId="2" type="noConversion"/>
  </si>
  <si>
    <t>감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</si>
  <si>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</si>
  <si>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</si>
  <si>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</si>
  <si>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예산액</t>
    <phoneticPr fontId="2" type="noConversion"/>
  </si>
  <si>
    <t>증</t>
    <phoneticPr fontId="2" type="noConversion"/>
  </si>
  <si>
    <t>감</t>
    <phoneticPr fontId="2" type="noConversion"/>
  </si>
  <si>
    <t>인건비</t>
    <phoneticPr fontId="2" type="noConversion"/>
  </si>
  <si>
    <t>소계</t>
    <phoneticPr fontId="2" type="noConversion"/>
  </si>
  <si>
    <t>제수당</t>
    <phoneticPr fontId="2" type="noConversion"/>
  </si>
  <si>
    <t>부담금</t>
    <phoneticPr fontId="2" type="noConversion"/>
  </si>
  <si>
    <t>운영비</t>
    <phoneticPr fontId="2" type="noConversion"/>
  </si>
  <si>
    <t>보호비</t>
    <phoneticPr fontId="2" type="noConversion"/>
  </si>
  <si>
    <t>도비지원</t>
    <phoneticPr fontId="2" type="noConversion"/>
  </si>
  <si>
    <t>기능보강</t>
    <phoneticPr fontId="2" type="noConversion"/>
  </si>
  <si>
    <t>법인전입</t>
    <phoneticPr fontId="2" type="noConversion"/>
  </si>
  <si>
    <t>향  림   재   활   원</t>
    <phoneticPr fontId="2" type="noConversion"/>
  </si>
  <si>
    <t>-</t>
    <phoneticPr fontId="2" type="noConversion"/>
  </si>
  <si>
    <t>2004년</t>
    <phoneticPr fontId="2" type="noConversion"/>
  </si>
  <si>
    <t xml:space="preserve">2005년 </t>
    <phoneticPr fontId="2" type="noConversion"/>
  </si>
  <si>
    <t xml:space="preserve">2005년 </t>
    <phoneticPr fontId="2" type="noConversion"/>
  </si>
  <si>
    <t xml:space="preserve">         2005년 향림재활원 세입.세출(안)</t>
    <phoneticPr fontId="2" type="noConversion"/>
  </si>
  <si>
    <t>시설비</t>
    <phoneticPr fontId="2" type="noConversion"/>
  </si>
  <si>
    <t>공공요금</t>
    <phoneticPr fontId="2" type="noConversion"/>
  </si>
  <si>
    <t>차량비</t>
    <phoneticPr fontId="2" type="noConversion"/>
  </si>
  <si>
    <t>기타운영비</t>
    <phoneticPr fontId="2" type="noConversion"/>
  </si>
  <si>
    <t>예산액(A)</t>
    <phoneticPr fontId="2" type="noConversion"/>
  </si>
  <si>
    <t>예산액(B)</t>
    <phoneticPr fontId="2" type="noConversion"/>
  </si>
  <si>
    <t>전기요금</t>
    <phoneticPr fontId="2" type="noConversion"/>
  </si>
  <si>
    <t>*</t>
    <phoneticPr fontId="2" type="noConversion"/>
  </si>
  <si>
    <t>개월</t>
    <phoneticPr fontId="2" type="noConversion"/>
  </si>
  <si>
    <t>=</t>
    <phoneticPr fontId="2" type="noConversion"/>
  </si>
  <si>
    <t>(단위 ; 천원)</t>
    <phoneticPr fontId="2" type="noConversion"/>
  </si>
  <si>
    <t>총    계</t>
    <phoneticPr fontId="2" type="noConversion"/>
  </si>
  <si>
    <t>수용비 및
 수수료</t>
    <phoneticPr fontId="2" type="noConversion"/>
  </si>
  <si>
    <t>예비비 
및 기타</t>
    <phoneticPr fontId="2" type="noConversion"/>
  </si>
  <si>
    <t>자산취득비</t>
    <phoneticPr fontId="2" type="noConversion"/>
  </si>
  <si>
    <t>퇴직금 및 
퇴직적립금</t>
    <phoneticPr fontId="2" type="noConversion"/>
  </si>
  <si>
    <t>업무
추진비</t>
    <phoneticPr fontId="2" type="noConversion"/>
  </si>
  <si>
    <t>기관운영비</t>
    <phoneticPr fontId="2" type="noConversion"/>
  </si>
  <si>
    <t>회의비</t>
    <phoneticPr fontId="2" type="noConversion"/>
  </si>
  <si>
    <t>특별급식비</t>
    <phoneticPr fontId="2" type="noConversion"/>
  </si>
  <si>
    <t>회</t>
    <phoneticPr fontId="2" type="noConversion"/>
  </si>
  <si>
    <t>사무비</t>
    <phoneticPr fontId="2" type="noConversion"/>
  </si>
  <si>
    <t>교육재활</t>
    <phoneticPr fontId="2" type="noConversion"/>
  </si>
  <si>
    <t>사업비</t>
    <phoneticPr fontId="2" type="noConversion"/>
  </si>
  <si>
    <t>산 출 내 역</t>
    <phoneticPr fontId="2" type="noConversion"/>
  </si>
  <si>
    <t>잡지출</t>
    <phoneticPr fontId="2" type="noConversion"/>
  </si>
  <si>
    <t>의료비</t>
    <phoneticPr fontId="2" type="noConversion"/>
  </si>
  <si>
    <t>예비비</t>
    <phoneticPr fontId="2" type="noConversion"/>
  </si>
  <si>
    <t>자동차보험</t>
    <phoneticPr fontId="2" type="noConversion"/>
  </si>
  <si>
    <t>제세공과금</t>
    <phoneticPr fontId="2" type="noConversion"/>
  </si>
  <si>
    <t>비율</t>
    <phoneticPr fontId="2" type="noConversion"/>
  </si>
  <si>
    <t>(B-A)</t>
    <phoneticPr fontId="2" type="noConversion"/>
  </si>
  <si>
    <t>(%)</t>
    <phoneticPr fontId="2" type="noConversion"/>
  </si>
  <si>
    <t>(단위 : 천원)</t>
    <phoneticPr fontId="2" type="noConversion"/>
  </si>
  <si>
    <t>세             입</t>
    <phoneticPr fontId="2" type="noConversion"/>
  </si>
  <si>
    <t>세            출</t>
    <phoneticPr fontId="2" type="noConversion"/>
  </si>
  <si>
    <t>증  감</t>
    <phoneticPr fontId="2" type="noConversion"/>
  </si>
  <si>
    <t>금액</t>
    <phoneticPr fontId="2" type="noConversion"/>
  </si>
  <si>
    <t>비율(%)</t>
    <phoneticPr fontId="2" type="noConversion"/>
  </si>
  <si>
    <t>입소자
부담금수입</t>
    <phoneticPr fontId="2" type="noConversion"/>
  </si>
  <si>
    <t>입소비용
수입</t>
    <phoneticPr fontId="2" type="noConversion"/>
  </si>
  <si>
    <t>보조금
수입</t>
    <phoneticPr fontId="2" type="noConversion"/>
  </si>
  <si>
    <t>후원금
수입</t>
    <phoneticPr fontId="2" type="noConversion"/>
  </si>
  <si>
    <t>전입금</t>
    <phoneticPr fontId="2" type="noConversion"/>
  </si>
  <si>
    <t>재산
조성비</t>
    <phoneticPr fontId="2" type="noConversion"/>
  </si>
  <si>
    <t>이월금</t>
    <phoneticPr fontId="2" type="noConversion"/>
  </si>
  <si>
    <t>잡수입</t>
    <phoneticPr fontId="2" type="noConversion"/>
  </si>
  <si>
    <t>예비비
및 기타</t>
    <phoneticPr fontId="2" type="noConversion"/>
  </si>
  <si>
    <t>예비비
및기타</t>
    <phoneticPr fontId="2" type="noConversion"/>
  </si>
  <si>
    <t>급여</t>
    <phoneticPr fontId="2" type="noConversion"/>
  </si>
  <si>
    <t>기본급</t>
    <phoneticPr fontId="2" type="noConversion"/>
  </si>
  <si>
    <t>임직원 보수일람표 참조</t>
    <phoneticPr fontId="2" type="noConversion"/>
  </si>
  <si>
    <t>퇴직적립금</t>
    <phoneticPr fontId="2" type="noConversion"/>
  </si>
  <si>
    <t>사회보험
부담금</t>
    <phoneticPr fontId="2" type="noConversion"/>
  </si>
  <si>
    <t>사회보험부담금</t>
    <phoneticPr fontId="2" type="noConversion"/>
  </si>
  <si>
    <t>기타후생경비</t>
    <phoneticPr fontId="2" type="noConversion"/>
  </si>
  <si>
    <t>여  비</t>
    <phoneticPr fontId="2" type="noConversion"/>
  </si>
  <si>
    <t>환경개선부담금</t>
    <phoneticPr fontId="2" type="noConversion"/>
  </si>
  <si>
    <t>시설장비유지비</t>
    <phoneticPr fontId="2" type="noConversion"/>
  </si>
  <si>
    <t>수용기관경비</t>
    <phoneticPr fontId="2" type="noConversion"/>
  </si>
  <si>
    <t>과      목</t>
    <phoneticPr fontId="2" type="noConversion"/>
  </si>
  <si>
    <t>비교증감
(B-A)</t>
    <phoneticPr fontId="2" type="noConversion"/>
  </si>
  <si>
    <t>입소비용수입</t>
    <phoneticPr fontId="2" type="noConversion"/>
  </si>
  <si>
    <t>시.도 보조금</t>
    <phoneticPr fontId="2" type="noConversion"/>
  </si>
  <si>
    <t>예비비
 및 기타</t>
    <phoneticPr fontId="2" type="noConversion"/>
  </si>
  <si>
    <t>사회심리재활</t>
    <phoneticPr fontId="2" type="noConversion"/>
  </si>
  <si>
    <t>재산</t>
    <phoneticPr fontId="2" type="noConversion"/>
  </si>
  <si>
    <t>조성비</t>
    <phoneticPr fontId="2" type="noConversion"/>
  </si>
  <si>
    <t>외부활동영업배상책임보험</t>
    <phoneticPr fontId="2" type="noConversion"/>
  </si>
  <si>
    <t>시.군.구 보조금</t>
    <phoneticPr fontId="2" type="noConversion"/>
  </si>
  <si>
    <t>기타보조금</t>
    <phoneticPr fontId="2" type="noConversion"/>
  </si>
  <si>
    <t>후원금수입</t>
    <phoneticPr fontId="2" type="noConversion"/>
  </si>
  <si>
    <t>지정후원금</t>
    <phoneticPr fontId="2" type="noConversion"/>
  </si>
  <si>
    <t>비지정후원금</t>
    <phoneticPr fontId="2" type="noConversion"/>
  </si>
  <si>
    <t>전년도이월금</t>
    <phoneticPr fontId="2" type="noConversion"/>
  </si>
  <si>
    <t>후원금</t>
    <phoneticPr fontId="2" type="noConversion"/>
  </si>
  <si>
    <t>기타예금이자</t>
    <phoneticPr fontId="2" type="noConversion"/>
  </si>
  <si>
    <t>기타잡수입</t>
    <phoneticPr fontId="2" type="noConversion"/>
  </si>
  <si>
    <t>7종 차량비</t>
    <phoneticPr fontId="2" type="noConversion"/>
  </si>
  <si>
    <t>문화예술사업비</t>
    <phoneticPr fontId="2" type="noConversion"/>
  </si>
  <si>
    <t>소      계</t>
    <phoneticPr fontId="2" type="noConversion"/>
  </si>
  <si>
    <t>보조금</t>
    <phoneticPr fontId="2" type="noConversion"/>
  </si>
  <si>
    <t>자부담</t>
    <phoneticPr fontId="2" type="noConversion"/>
  </si>
  <si>
    <t>2019년도</t>
    <phoneticPr fontId="2" type="noConversion"/>
  </si>
  <si>
    <t>7종 차량지원비</t>
    <phoneticPr fontId="2" type="noConversion"/>
  </si>
  <si>
    <t>기타 교육활동비
(재능기부특별활동프로그램, 
신규프로그램)</t>
    <phoneticPr fontId="2" type="noConversion"/>
  </si>
  <si>
    <t>예능작품전시회(경장협)</t>
    <phoneticPr fontId="2" type="noConversion"/>
  </si>
  <si>
    <t>기타사업비(지역사회활동지원, 
재활운동, 신규프로그램)</t>
    <phoneticPr fontId="2" type="noConversion"/>
  </si>
  <si>
    <t>보조금 수입</t>
    <phoneticPr fontId="2" type="noConversion"/>
  </si>
  <si>
    <t>생활체육지원사업비</t>
    <phoneticPr fontId="2" type="noConversion"/>
  </si>
  <si>
    <t>생활체육지원(볼링)</t>
    <phoneticPr fontId="2" type="noConversion"/>
  </si>
  <si>
    <t>뷰티프로그램비</t>
    <phoneticPr fontId="2" type="noConversion"/>
  </si>
  <si>
    <t>추  경</t>
    <phoneticPr fontId="2" type="noConversion"/>
  </si>
  <si>
    <t>2019년도
예산(A)</t>
    <phoneticPr fontId="2" type="noConversion"/>
  </si>
  <si>
    <t>추 경
예산(B)</t>
    <phoneticPr fontId="2" type="noConversion"/>
  </si>
  <si>
    <t>추  경
예산(B)</t>
    <phoneticPr fontId="2" type="noConversion"/>
  </si>
  <si>
    <t>2019년도 광주시장애인주간보호시설 제1차 추경세입예산서(안)</t>
    <phoneticPr fontId="2" type="noConversion"/>
  </si>
  <si>
    <t>2019년도 광주시장애인주간보호시설 세입·세출 제1차 추경예산서 총괄표(안)</t>
    <phoneticPr fontId="2" type="noConversion"/>
  </si>
  <si>
    <t>2018년 운영비 보조금 집행잔액</t>
    <phoneticPr fontId="2" type="noConversion"/>
  </si>
  <si>
    <t>2018년 운영비 예금이자 반납액</t>
    <phoneticPr fontId="2" type="noConversion"/>
  </si>
  <si>
    <t>2018년 7종 예금이자 반납액</t>
    <phoneticPr fontId="2" type="noConversion"/>
  </si>
  <si>
    <t>반환금</t>
    <phoneticPr fontId="2" type="noConversion"/>
  </si>
  <si>
    <t>2018년 운영비 삭감 반납액</t>
    <phoneticPr fontId="2" type="noConversion"/>
  </si>
  <si>
    <t>예  산  총  칙</t>
    <phoneticPr fontId="2" type="noConversion"/>
  </si>
  <si>
    <t>제1조</t>
    <phoneticPr fontId="2" type="noConversion"/>
  </si>
  <si>
    <t>제2조</t>
    <phoneticPr fontId="2" type="noConversion"/>
  </si>
  <si>
    <t xml:space="preserve">제3조   </t>
    <phoneticPr fontId="2" type="noConversion"/>
  </si>
  <si>
    <t>1) 세입의 주요재원은 다음과 같다.</t>
    <phoneticPr fontId="2" type="noConversion"/>
  </si>
  <si>
    <t>2) 세출의 내용은 다음과 같다.</t>
    <phoneticPr fontId="2" type="noConversion"/>
  </si>
  <si>
    <t xml:space="preserve">   ① 입소자비용수입 40,320천원</t>
    <phoneticPr fontId="2" type="noConversion"/>
  </si>
  <si>
    <t xml:space="preserve">   ② 재산조성비 12,500천원</t>
    <phoneticPr fontId="2" type="noConversion"/>
  </si>
  <si>
    <t xml:space="preserve">   ③ 후원금수입 2,000천원</t>
    <phoneticPr fontId="2" type="noConversion"/>
  </si>
  <si>
    <t xml:space="preserve">   ④ 법인전입금 5,000천원</t>
    <phoneticPr fontId="2" type="noConversion"/>
  </si>
  <si>
    <t xml:space="preserve">   ④  잡지출 760천원</t>
    <phoneticPr fontId="2" type="noConversion"/>
  </si>
  <si>
    <t xml:space="preserve">   ⑥ 잡수입 1,300천원</t>
    <phoneticPr fontId="2" type="noConversion"/>
  </si>
  <si>
    <t>제4조</t>
    <phoneticPr fontId="2" type="noConversion"/>
  </si>
  <si>
    <t>2018년도 명시이월사업은 명시이월 사업비 명세서와 같다 : 해당없음</t>
    <phoneticPr fontId="2" type="noConversion"/>
  </si>
  <si>
    <t>제5조</t>
    <phoneticPr fontId="2" type="noConversion"/>
  </si>
  <si>
    <t>2018년도 계속비사업은 계속비조서와 같다 : 해당없음</t>
    <phoneticPr fontId="2" type="noConversion"/>
  </si>
  <si>
    <t>제6조</t>
    <phoneticPr fontId="2" type="noConversion"/>
  </si>
  <si>
    <t>국가 또는 지방자치단체로부터 교부된 보조금, 지정후원금 및 수익자부담금 경비 등은 추가경정 예산의 성립 이전이라도</t>
    <phoneticPr fontId="2" type="noConversion"/>
  </si>
  <si>
    <t>보조금등 수입목적에 적절한 경우 먼저 사용할 수 있으며, 이는 차기 추가경정 예산에 반영하여야 한다.</t>
    <phoneticPr fontId="2" type="noConversion"/>
  </si>
  <si>
    <t>제7조</t>
    <phoneticPr fontId="2" type="noConversion"/>
  </si>
  <si>
    <t>세출경비의 부족이 생겼을 때는 사회복지법인 재무·회계 규칙 제16조에 의거하여 예산을 전용할 수 있다.</t>
    <phoneticPr fontId="2" type="noConversion"/>
  </si>
  <si>
    <t>단, 동일 항내의 목간전용이 불가피한 경우에는 법인대표 이사(또는 시설의 장)에게 그 권한을 위임한다.</t>
    <phoneticPr fontId="2" type="noConversion"/>
  </si>
  <si>
    <t>세입·세출 예산총액은 각각 342,094천원으로 한다.</t>
    <phoneticPr fontId="2" type="noConversion"/>
  </si>
  <si>
    <t xml:space="preserve">   ② 보조금수입 268,226천원</t>
    <phoneticPr fontId="2" type="noConversion"/>
  </si>
  <si>
    <t xml:space="preserve">   ⑤ 이월금 25,248천원</t>
    <phoneticPr fontId="2" type="noConversion"/>
  </si>
  <si>
    <t xml:space="preserve">   ③ 사업비 56,634천원</t>
    <phoneticPr fontId="2" type="noConversion"/>
  </si>
  <si>
    <t xml:space="preserve">   ⑤ 예비비및기타 1,903천원</t>
    <phoneticPr fontId="2" type="noConversion"/>
  </si>
  <si>
    <t xml:space="preserve">   ① 사무비  270,297천원</t>
    <phoneticPr fontId="2" type="noConversion"/>
  </si>
  <si>
    <t>노래교실프로그램</t>
    <phoneticPr fontId="2" type="noConversion"/>
  </si>
  <si>
    <t>기타사업비(친선대회 참가)</t>
    <phoneticPr fontId="2" type="noConversion"/>
  </si>
  <si>
    <t>법인전입금(후원금)</t>
    <phoneticPr fontId="2" type="noConversion"/>
  </si>
  <si>
    <t>법인전입금
(후원금)</t>
    <phoneticPr fontId="2" type="noConversion"/>
  </si>
  <si>
    <t>전년도이월금
(후원금)</t>
    <phoneticPr fontId="2" type="noConversion"/>
  </si>
  <si>
    <t>주간후원금 이월금</t>
    <phoneticPr fontId="2" type="noConversion"/>
  </si>
  <si>
    <t>사회복지법인 향림원 광주시장애인주간보호시설 2019년도 제1차 추경예산은 일반회계와 특별회계로 구분한다.</t>
    <phoneticPr fontId="2" type="noConversion"/>
  </si>
  <si>
    <t>2019년도 광주시장애인주간보호시설 제1차 추경세출예산서(안)</t>
    <phoneticPr fontId="2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</si>
</sst>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0_ "/>
    <numFmt numFmtId="178" formatCode="0.0%"/>
    <numFmt numFmtId="179" formatCode="#,##0_);[Red]\(#,##0\)"/>
    <numFmt numFmtId="180" formatCode="_-* #,##0.0_-;\-* #,##0.0_-;_-* &quot;-&quot;_-;_-@_-"/>
    <numFmt numFmtId="181" formatCode="#,##0_ "/>
    <numFmt numFmtId="182" formatCode="0.0_ 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3"/>
      <name val="굴림체"/>
      <family val="3"/>
      <charset val="129"/>
    </font>
    <font>
      <b/>
      <sz val="15"/>
      <name val="굴림체"/>
      <family val="3"/>
      <charset val="129"/>
    </font>
    <font>
      <b/>
      <sz val="11"/>
      <name val="굴림체"/>
      <family val="3"/>
      <charset val="129"/>
    </font>
    <font>
      <sz val="18"/>
      <name val="돋움"/>
      <family val="3"/>
      <charset val="129"/>
    </font>
    <font>
      <b/>
      <sz val="22"/>
      <name val="굴림체"/>
      <family val="3"/>
      <charset val="129"/>
    </font>
    <font>
      <sz val="22"/>
      <name val="돋움"/>
      <family val="3"/>
      <charset val="129"/>
    </font>
    <font>
      <b/>
      <sz val="26"/>
      <name val="굴림체"/>
      <family val="3"/>
      <charset val="129"/>
    </font>
    <font>
      <sz val="26"/>
      <name val="돋움"/>
      <family val="3"/>
      <charset val="129"/>
    </font>
    <font>
      <b/>
      <sz val="8"/>
      <name val="굴림체"/>
      <family val="3"/>
      <charset val="129"/>
    </font>
    <font>
      <b/>
      <sz val="8"/>
      <name val="돋움"/>
      <family val="3"/>
      <charset val="129"/>
    </font>
    <font>
      <b/>
      <i/>
      <sz val="8"/>
      <name val="돋움"/>
      <family val="3"/>
      <charset val="129"/>
    </font>
    <font>
      <sz val="9"/>
      <name val="돋움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  <font>
      <b/>
      <sz val="25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000000"/>
      <name val="굴림체"/>
      <family val="3"/>
      <charset val="129"/>
    </font>
    <font>
      <b/>
      <sz val="2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5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41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8" fillId="0" borderId="1" xfId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1" fontId="15" fillId="0" borderId="0" xfId="1" applyFont="1" applyAlignment="1">
      <alignment horizontal="center"/>
    </xf>
    <xf numFmtId="41" fontId="14" fillId="0" borderId="0" xfId="1" applyFont="1" applyBorder="1" applyAlignment="1">
      <alignment horizontal="center" vertical="center"/>
    </xf>
    <xf numFmtId="41" fontId="14" fillId="0" borderId="0" xfId="1" applyFont="1" applyBorder="1" applyAlignment="1">
      <alignment horizontal="left" vertical="center"/>
    </xf>
    <xf numFmtId="41" fontId="14" fillId="0" borderId="0" xfId="1" applyFont="1" applyBorder="1" applyAlignment="1">
      <alignment horizontal="center"/>
    </xf>
    <xf numFmtId="41" fontId="14" fillId="0" borderId="0" xfId="1" applyFont="1" applyBorder="1" applyAlignment="1">
      <alignment horizontal="left"/>
    </xf>
    <xf numFmtId="41" fontId="15" fillId="0" borderId="0" xfId="1" applyFont="1" applyBorder="1" applyAlignment="1">
      <alignment horizontal="center"/>
    </xf>
    <xf numFmtId="41" fontId="15" fillId="0" borderId="0" xfId="1" applyFont="1" applyBorder="1" applyAlignment="1">
      <alignment horizontal="left"/>
    </xf>
    <xf numFmtId="41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41" fontId="15" fillId="0" borderId="0" xfId="1" applyFont="1" applyAlignment="1">
      <alignment vertical="center"/>
    </xf>
    <xf numFmtId="0" fontId="16" fillId="0" borderId="0" xfId="0" applyFont="1" applyAlignment="1">
      <alignment horizontal="center" vertical="center"/>
    </xf>
    <xf numFmtId="41" fontId="15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5" fillId="0" borderId="0" xfId="1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18" fillId="0" borderId="0" xfId="1" applyFont="1" applyBorder="1" applyAlignment="1">
      <alignment horizontal="center" vertical="center" shrinkToFit="1"/>
    </xf>
    <xf numFmtId="41" fontId="18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41" fontId="18" fillId="2" borderId="0" xfId="1" applyNumberFormat="1" applyFont="1" applyFill="1" applyBorder="1" applyAlignment="1">
      <alignment vertical="center"/>
    </xf>
    <xf numFmtId="41" fontId="18" fillId="0" borderId="0" xfId="0" applyNumberFormat="1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 vertical="center"/>
    </xf>
    <xf numFmtId="41" fontId="18" fillId="0" borderId="0" xfId="1" applyFont="1" applyBorder="1" applyAlignment="1">
      <alignment vertic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41" fontId="17" fillId="0" borderId="0" xfId="1" applyFont="1" applyAlignment="1">
      <alignment horizontal="center" vertical="center"/>
    </xf>
    <xf numFmtId="41" fontId="14" fillId="0" borderId="0" xfId="1" applyFont="1" applyAlignment="1">
      <alignment horizontal="center"/>
    </xf>
    <xf numFmtId="0" fontId="21" fillId="0" borderId="0" xfId="0" applyFont="1" applyAlignment="1">
      <alignment horizontal="center" vertical="center"/>
    </xf>
    <xf numFmtId="41" fontId="21" fillId="0" borderId="1" xfId="1" applyFont="1" applyFill="1" applyBorder="1" applyAlignment="1">
      <alignment horizontal="center" vertical="center"/>
    </xf>
    <xf numFmtId="41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1" fontId="21" fillId="0" borderId="1" xfId="1" applyFont="1" applyBorder="1" applyAlignment="1">
      <alignment horizontal="center" vertical="center"/>
    </xf>
    <xf numFmtId="41" fontId="21" fillId="0" borderId="0" xfId="1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1" fontId="21" fillId="0" borderId="5" xfId="1" applyFont="1" applyBorder="1" applyAlignment="1">
      <alignment horizontal="center" vertical="center"/>
    </xf>
    <xf numFmtId="41" fontId="21" fillId="0" borderId="6" xfId="1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/>
    </xf>
    <xf numFmtId="41" fontId="21" fillId="0" borderId="7" xfId="1" applyFont="1" applyBorder="1" applyAlignment="1">
      <alignment horizontal="center" vertical="center"/>
    </xf>
    <xf numFmtId="41" fontId="21" fillId="0" borderId="7" xfId="1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3" borderId="3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shrinkToFit="1"/>
    </xf>
    <xf numFmtId="0" fontId="22" fillId="3" borderId="5" xfId="0" applyFont="1" applyFill="1" applyBorder="1" applyAlignment="1">
      <alignment horizontal="center" vertical="center"/>
    </xf>
    <xf numFmtId="9" fontId="22" fillId="0" borderId="25" xfId="0" applyNumberFormat="1" applyFont="1" applyBorder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1" fontId="22" fillId="0" borderId="2" xfId="0" applyNumberFormat="1" applyFont="1" applyBorder="1" applyAlignment="1">
      <alignment horizontal="center" vertical="center"/>
    </xf>
    <xf numFmtId="9" fontId="22" fillId="0" borderId="2" xfId="0" applyNumberFormat="1" applyFont="1" applyBorder="1" applyAlignment="1">
      <alignment vertical="center"/>
    </xf>
    <xf numFmtId="41" fontId="21" fillId="0" borderId="0" xfId="0" applyNumberFormat="1" applyFont="1" applyAlignment="1">
      <alignment horizontal="center"/>
    </xf>
    <xf numFmtId="9" fontId="22" fillId="0" borderId="22" xfId="0" applyNumberFormat="1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2" fillId="0" borderId="1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41" fontId="21" fillId="0" borderId="0" xfId="0" applyNumberFormat="1" applyFont="1" applyFill="1" applyAlignment="1">
      <alignment horizontal="center"/>
    </xf>
    <xf numFmtId="43" fontId="21" fillId="0" borderId="0" xfId="0" applyNumberFormat="1" applyFont="1" applyFill="1" applyAlignment="1">
      <alignment horizontal="center"/>
    </xf>
    <xf numFmtId="0" fontId="22" fillId="0" borderId="3" xfId="0" applyFont="1" applyFill="1" applyBorder="1" applyAlignment="1">
      <alignment vertical="center" shrinkToFit="1"/>
    </xf>
    <xf numFmtId="0" fontId="22" fillId="0" borderId="4" xfId="0" applyFont="1" applyFill="1" applyBorder="1" applyAlignment="1">
      <alignment vertical="center" shrinkToFit="1"/>
    </xf>
    <xf numFmtId="41" fontId="22" fillId="0" borderId="1" xfId="1" applyNumberFormat="1" applyFont="1" applyFill="1" applyBorder="1" applyAlignment="1">
      <alignment vertical="center"/>
    </xf>
    <xf numFmtId="9" fontId="22" fillId="0" borderId="2" xfId="0" applyNumberFormat="1" applyFont="1" applyFill="1" applyBorder="1" applyAlignment="1">
      <alignment vertical="center"/>
    </xf>
    <xf numFmtId="41" fontId="22" fillId="0" borderId="38" xfId="1" applyNumberFormat="1" applyFont="1" applyBorder="1" applyAlignment="1">
      <alignment horizontal="center" vertical="center"/>
    </xf>
    <xf numFmtId="41" fontId="22" fillId="0" borderId="38" xfId="1" applyFont="1" applyBorder="1" applyAlignment="1">
      <alignment horizontal="center" vertical="center"/>
    </xf>
    <xf numFmtId="41" fontId="22" fillId="0" borderId="3" xfId="1" applyFont="1" applyBorder="1" applyAlignment="1">
      <alignment vertical="center"/>
    </xf>
    <xf numFmtId="41" fontId="22" fillId="0" borderId="4" xfId="1" applyFont="1" applyBorder="1" applyAlignment="1">
      <alignment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 shrinkToFit="1"/>
    </xf>
    <xf numFmtId="41" fontId="23" fillId="0" borderId="21" xfId="0" applyNumberFormat="1" applyFont="1" applyBorder="1" applyAlignment="1">
      <alignment horizontal="center" vertical="center"/>
    </xf>
    <xf numFmtId="41" fontId="23" fillId="0" borderId="16" xfId="0" applyNumberFormat="1" applyFont="1" applyBorder="1" applyAlignment="1">
      <alignment vertical="center"/>
    </xf>
    <xf numFmtId="176" fontId="23" fillId="0" borderId="7" xfId="0" applyNumberFormat="1" applyFont="1" applyFill="1" applyBorder="1" applyAlignment="1">
      <alignment horizontal="center" vertical="center"/>
    </xf>
    <xf numFmtId="9" fontId="23" fillId="0" borderId="16" xfId="0" applyNumberFormat="1" applyFont="1" applyBorder="1" applyAlignment="1">
      <alignment horizontal="center" vertical="center"/>
    </xf>
    <xf numFmtId="9" fontId="23" fillId="0" borderId="30" xfId="0" applyNumberFormat="1" applyFont="1" applyBorder="1" applyAlignment="1">
      <alignment horizontal="center" vertical="center"/>
    </xf>
    <xf numFmtId="0" fontId="21" fillId="0" borderId="43" xfId="1" applyNumberFormat="1" applyFont="1" applyFill="1" applyBorder="1" applyAlignment="1">
      <alignment horizontal="center" vertical="center" shrinkToFit="1"/>
    </xf>
    <xf numFmtId="0" fontId="21" fillId="0" borderId="37" xfId="1" applyNumberFormat="1" applyFont="1" applyFill="1" applyBorder="1" applyAlignment="1">
      <alignment horizontal="center" vertical="center" shrinkToFit="1"/>
    </xf>
    <xf numFmtId="41" fontId="21" fillId="0" borderId="44" xfId="0" applyNumberFormat="1" applyFont="1" applyFill="1" applyBorder="1" applyAlignment="1">
      <alignment vertical="center"/>
    </xf>
    <xf numFmtId="9" fontId="21" fillId="0" borderId="43" xfId="0" applyNumberFormat="1" applyFont="1" applyFill="1" applyBorder="1" applyAlignment="1">
      <alignment horizontal="center" vertical="center"/>
    </xf>
    <xf numFmtId="41" fontId="21" fillId="0" borderId="44" xfId="1" applyFont="1" applyFill="1" applyBorder="1" applyAlignment="1">
      <alignment horizontal="center" vertical="center"/>
    </xf>
    <xf numFmtId="41" fontId="21" fillId="0" borderId="45" xfId="1" applyFont="1" applyFill="1" applyBorder="1" applyAlignment="1">
      <alignment horizontal="center" vertical="center"/>
    </xf>
    <xf numFmtId="41" fontId="21" fillId="0" borderId="3" xfId="0" applyNumberFormat="1" applyFont="1" applyFill="1" applyBorder="1" applyAlignment="1">
      <alignment vertical="center"/>
    </xf>
    <xf numFmtId="179" fontId="21" fillId="0" borderId="1" xfId="0" applyNumberFormat="1" applyFont="1" applyFill="1" applyBorder="1" applyAlignment="1">
      <alignment horizontal="center" vertical="center"/>
    </xf>
    <xf numFmtId="41" fontId="21" fillId="0" borderId="32" xfId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9" fontId="21" fillId="0" borderId="33" xfId="0" applyNumberFormat="1" applyFont="1" applyFill="1" applyBorder="1" applyAlignment="1">
      <alignment horizontal="center" vertical="center"/>
    </xf>
    <xf numFmtId="41" fontId="21" fillId="0" borderId="29" xfId="0" applyNumberFormat="1" applyFont="1" applyFill="1" applyBorder="1" applyAlignment="1">
      <alignment vertical="center"/>
    </xf>
    <xf numFmtId="179" fontId="21" fillId="0" borderId="5" xfId="0" applyNumberFormat="1" applyFont="1" applyFill="1" applyBorder="1" applyAlignment="1">
      <alignment horizontal="center" vertical="center"/>
    </xf>
    <xf numFmtId="41" fontId="21" fillId="0" borderId="33" xfId="0" applyNumberFormat="1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horizontal="center"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22" xfId="0" applyNumberFormat="1" applyFont="1" applyFill="1" applyBorder="1" applyAlignment="1">
      <alignment vertical="center"/>
    </xf>
    <xf numFmtId="9" fontId="21" fillId="0" borderId="22" xfId="0" applyNumberFormat="1" applyFont="1" applyFill="1" applyBorder="1" applyAlignment="1">
      <alignment vertical="center"/>
    </xf>
    <xf numFmtId="41" fontId="21" fillId="0" borderId="40" xfId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 shrinkToFit="1"/>
    </xf>
    <xf numFmtId="41" fontId="21" fillId="0" borderId="2" xfId="0" applyNumberFormat="1" applyFont="1" applyFill="1" applyBorder="1" applyAlignment="1">
      <alignment vertical="center"/>
    </xf>
    <xf numFmtId="41" fontId="21" fillId="2" borderId="10" xfId="1" applyFont="1" applyFill="1" applyBorder="1" applyAlignment="1">
      <alignment horizontal="center" vertical="center"/>
    </xf>
    <xf numFmtId="41" fontId="21" fillId="0" borderId="33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horizontal="center" vertical="center"/>
    </xf>
    <xf numFmtId="41" fontId="21" fillId="0" borderId="0" xfId="1" applyFont="1" applyFill="1" applyBorder="1" applyAlignment="1">
      <alignment vertical="center"/>
    </xf>
    <xf numFmtId="0" fontId="21" fillId="0" borderId="10" xfId="1" applyNumberFormat="1" applyFont="1" applyBorder="1" applyAlignment="1">
      <alignment vertical="center" shrinkToFit="1"/>
    </xf>
    <xf numFmtId="41" fontId="21" fillId="2" borderId="21" xfId="1" applyFont="1" applyFill="1" applyBorder="1" applyAlignment="1">
      <alignment horizontal="center" vertical="center"/>
    </xf>
    <xf numFmtId="41" fontId="21" fillId="0" borderId="26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horizontal="center" vertical="center"/>
    </xf>
    <xf numFmtId="41" fontId="21" fillId="0" borderId="16" xfId="1" applyFont="1" applyFill="1" applyBorder="1" applyAlignment="1">
      <alignment vertical="center"/>
    </xf>
    <xf numFmtId="41" fontId="21" fillId="0" borderId="30" xfId="1" applyFont="1" applyFill="1" applyBorder="1" applyAlignment="1">
      <alignment horizontal="center" vertical="center"/>
    </xf>
    <xf numFmtId="41" fontId="21" fillId="2" borderId="5" xfId="1" applyFont="1" applyFill="1" applyBorder="1" applyAlignment="1">
      <alignment horizontal="center" vertical="center"/>
    </xf>
    <xf numFmtId="41" fontId="21" fillId="0" borderId="25" xfId="0" applyNumberFormat="1" applyFont="1" applyBorder="1" applyAlignment="1">
      <alignment vertical="center"/>
    </xf>
    <xf numFmtId="177" fontId="21" fillId="0" borderId="5" xfId="0" applyNumberFormat="1" applyFont="1" applyBorder="1" applyAlignment="1">
      <alignment horizontal="center" vertical="center"/>
    </xf>
    <xf numFmtId="41" fontId="21" fillId="0" borderId="29" xfId="1" applyFont="1" applyFill="1" applyBorder="1" applyAlignment="1">
      <alignment vertical="center"/>
    </xf>
    <xf numFmtId="0" fontId="21" fillId="0" borderId="6" xfId="1" applyNumberFormat="1" applyFont="1" applyBorder="1" applyAlignment="1">
      <alignment horizontal="center" vertical="center" shrinkToFit="1"/>
    </xf>
    <xf numFmtId="41" fontId="21" fillId="2" borderId="6" xfId="1" applyFont="1" applyFill="1" applyBorder="1" applyAlignment="1">
      <alignment horizontal="center" vertical="center"/>
    </xf>
    <xf numFmtId="41" fontId="21" fillId="0" borderId="22" xfId="0" applyNumberFormat="1" applyFont="1" applyBorder="1" applyAlignment="1">
      <alignment vertical="center"/>
    </xf>
    <xf numFmtId="177" fontId="21" fillId="0" borderId="6" xfId="0" applyNumberFormat="1" applyFont="1" applyBorder="1" applyAlignment="1">
      <alignment horizontal="center" vertical="center"/>
    </xf>
    <xf numFmtId="41" fontId="21" fillId="0" borderId="39" xfId="1" applyFont="1" applyFill="1" applyBorder="1" applyAlignment="1">
      <alignment vertical="center"/>
    </xf>
    <xf numFmtId="0" fontId="21" fillId="0" borderId="19" xfId="0" applyNumberFormat="1" applyFont="1" applyBorder="1" applyAlignment="1">
      <alignment horizontal="center" vertical="center" shrinkToFit="1"/>
    </xf>
    <xf numFmtId="0" fontId="21" fillId="0" borderId="1" xfId="1" applyNumberFormat="1" applyFont="1" applyBorder="1" applyAlignment="1">
      <alignment horizontal="center" vertical="center" shrinkToFit="1"/>
    </xf>
    <xf numFmtId="41" fontId="21" fillId="0" borderId="2" xfId="0" applyNumberFormat="1" applyFont="1" applyBorder="1" applyAlignment="1">
      <alignment vertical="center"/>
    </xf>
    <xf numFmtId="177" fontId="21" fillId="0" borderId="1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 shrinkToFit="1"/>
    </xf>
    <xf numFmtId="177" fontId="21" fillId="0" borderId="14" xfId="0" applyNumberFormat="1" applyFont="1" applyBorder="1" applyAlignment="1">
      <alignment horizontal="center" vertical="center" shrinkToFit="1"/>
    </xf>
    <xf numFmtId="177" fontId="21" fillId="0" borderId="33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0" fontId="21" fillId="0" borderId="33" xfId="1" applyNumberFormat="1" applyFont="1" applyBorder="1" applyAlignment="1">
      <alignment horizontal="center" vertical="center" shrinkToFit="1"/>
    </xf>
    <xf numFmtId="177" fontId="21" fillId="0" borderId="25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shrinkToFit="1"/>
    </xf>
    <xf numFmtId="41" fontId="21" fillId="0" borderId="3" xfId="1" applyFont="1" applyFill="1" applyBorder="1" applyAlignment="1">
      <alignment vertical="center"/>
    </xf>
    <xf numFmtId="41" fontId="21" fillId="0" borderId="1" xfId="0" applyNumberFormat="1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 shrinkToFit="1"/>
    </xf>
    <xf numFmtId="41" fontId="21" fillId="0" borderId="5" xfId="0" applyNumberFormat="1" applyFont="1" applyBorder="1" applyAlignment="1">
      <alignment vertical="center"/>
    </xf>
    <xf numFmtId="0" fontId="21" fillId="0" borderId="6" xfId="0" applyNumberFormat="1" applyFont="1" applyBorder="1" applyAlignment="1">
      <alignment horizontal="center" vertical="center" shrinkToFit="1"/>
    </xf>
    <xf numFmtId="41" fontId="21" fillId="0" borderId="6" xfId="0" applyNumberFormat="1" applyFont="1" applyBorder="1" applyAlignment="1">
      <alignment vertical="center"/>
    </xf>
    <xf numFmtId="178" fontId="21" fillId="0" borderId="29" xfId="0" applyNumberFormat="1" applyFont="1" applyFill="1" applyBorder="1" applyAlignment="1">
      <alignment horizontal="center" vertical="center"/>
    </xf>
    <xf numFmtId="41" fontId="21" fillId="4" borderId="10" xfId="1" applyFont="1" applyFill="1" applyBorder="1" applyAlignment="1">
      <alignment horizontal="center" vertical="center"/>
    </xf>
    <xf numFmtId="180" fontId="23" fillId="3" borderId="36" xfId="1" applyNumberFormat="1" applyFont="1" applyFill="1" applyBorder="1" applyAlignment="1">
      <alignment horizontal="center" vertical="center"/>
    </xf>
    <xf numFmtId="180" fontId="23" fillId="3" borderId="5" xfId="1" applyNumberFormat="1" applyFont="1" applyFill="1" applyBorder="1" applyAlignment="1">
      <alignment horizontal="center" vertical="center"/>
    </xf>
    <xf numFmtId="180" fontId="17" fillId="0" borderId="0" xfId="1" applyNumberFormat="1" applyFont="1" applyAlignment="1">
      <alignment horizontal="right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horizontal="center" vertical="center"/>
    </xf>
    <xf numFmtId="41" fontId="23" fillId="0" borderId="1" xfId="0" applyNumberFormat="1" applyFont="1" applyFill="1" applyBorder="1" applyAlignment="1">
      <alignment horizontal="center" vertical="center"/>
    </xf>
    <xf numFmtId="180" fontId="23" fillId="0" borderId="13" xfId="1" applyNumberFormat="1" applyFont="1" applyFill="1" applyBorder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80" fontId="21" fillId="0" borderId="0" xfId="1" applyNumberFormat="1" applyFont="1" applyAlignment="1">
      <alignment horizontal="right" vertical="center"/>
    </xf>
    <xf numFmtId="41" fontId="21" fillId="4" borderId="9" xfId="0" applyNumberFormat="1" applyFont="1" applyFill="1" applyBorder="1" applyAlignment="1">
      <alignment horizontal="center" vertical="center"/>
    </xf>
    <xf numFmtId="41" fontId="21" fillId="4" borderId="1" xfId="1" applyFont="1" applyFill="1" applyBorder="1" applyAlignment="1">
      <alignment horizontal="center" vertical="center"/>
    </xf>
    <xf numFmtId="41" fontId="21" fillId="4" borderId="5" xfId="1" applyFont="1" applyFill="1" applyBorder="1" applyAlignment="1">
      <alignment vertical="center"/>
    </xf>
    <xf numFmtId="0" fontId="21" fillId="0" borderId="20" xfId="0" applyNumberFormat="1" applyFont="1" applyBorder="1" applyAlignment="1">
      <alignment horizontal="center" vertical="center" shrinkToFit="1"/>
    </xf>
    <xf numFmtId="0" fontId="21" fillId="0" borderId="21" xfId="1" applyNumberFormat="1" applyFont="1" applyBorder="1" applyAlignment="1">
      <alignment vertical="center" shrinkToFit="1"/>
    </xf>
    <xf numFmtId="41" fontId="21" fillId="0" borderId="6" xfId="1" applyFont="1" applyFill="1" applyBorder="1" applyAlignment="1">
      <alignment horizontal="center" vertical="center"/>
    </xf>
    <xf numFmtId="41" fontId="21" fillId="4" borderId="41" xfId="1" applyFont="1" applyFill="1" applyBorder="1" applyAlignment="1">
      <alignment horizontal="center" vertical="center"/>
    </xf>
    <xf numFmtId="0" fontId="21" fillId="0" borderId="6" xfId="1" applyNumberFormat="1" applyFont="1" applyBorder="1" applyAlignment="1">
      <alignment horizontal="right" vertical="center"/>
    </xf>
    <xf numFmtId="180" fontId="23" fillId="0" borderId="1" xfId="1" applyNumberFormat="1" applyFont="1" applyFill="1" applyBorder="1" applyAlignment="1">
      <alignment horizontal="center" vertical="center"/>
    </xf>
    <xf numFmtId="41" fontId="21" fillId="4" borderId="6" xfId="1" applyFont="1" applyFill="1" applyBorder="1" applyAlignment="1">
      <alignment horizontal="center" vertical="center"/>
    </xf>
    <xf numFmtId="9" fontId="21" fillId="0" borderId="29" xfId="0" applyNumberFormat="1" applyFont="1" applyFill="1" applyBorder="1" applyAlignment="1">
      <alignment horizontal="left" vertical="center" wrapText="1"/>
    </xf>
    <xf numFmtId="177" fontId="21" fillId="0" borderId="15" xfId="0" applyNumberFormat="1" applyFont="1" applyBorder="1" applyAlignment="1">
      <alignment horizontal="center" vertical="center" wrapText="1" shrinkToFit="1"/>
    </xf>
    <xf numFmtId="0" fontId="15" fillId="0" borderId="0" xfId="0" applyFont="1" applyAlignment="1"/>
    <xf numFmtId="179" fontId="15" fillId="0" borderId="0" xfId="0" applyNumberFormat="1" applyFont="1" applyAlignment="1"/>
    <xf numFmtId="181" fontId="21" fillId="0" borderId="10" xfId="0" applyNumberFormat="1" applyFont="1" applyFill="1" applyBorder="1" applyAlignment="1">
      <alignment horizontal="right" vertical="center"/>
    </xf>
    <xf numFmtId="181" fontId="21" fillId="0" borderId="6" xfId="0" applyNumberFormat="1" applyFont="1" applyFill="1" applyBorder="1" applyAlignment="1">
      <alignment horizontal="right" vertical="center"/>
    </xf>
    <xf numFmtId="41" fontId="15" fillId="0" borderId="0" xfId="1" applyFont="1" applyAlignment="1"/>
    <xf numFmtId="41" fontId="21" fillId="0" borderId="10" xfId="0" applyNumberFormat="1" applyFont="1" applyBorder="1" applyAlignment="1">
      <alignment vertical="center"/>
    </xf>
    <xf numFmtId="179" fontId="15" fillId="0" borderId="0" xfId="1" applyNumberFormat="1" applyFont="1" applyAlignment="1"/>
    <xf numFmtId="178" fontId="21" fillId="0" borderId="33" xfId="0" applyNumberFormat="1" applyFont="1" applyFill="1" applyBorder="1" applyAlignment="1">
      <alignment horizontal="left" vertical="center"/>
    </xf>
    <xf numFmtId="178" fontId="21" fillId="0" borderId="0" xfId="0" applyNumberFormat="1" applyFont="1" applyFill="1" applyBorder="1" applyAlignment="1">
      <alignment horizontal="left" vertical="center"/>
    </xf>
    <xf numFmtId="178" fontId="21" fillId="0" borderId="0" xfId="0" applyNumberFormat="1" applyFont="1" applyFill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178" fontId="21" fillId="0" borderId="39" xfId="0" applyNumberFormat="1" applyFont="1" applyFill="1" applyBorder="1" applyAlignment="1">
      <alignment horizontal="center" vertical="center"/>
    </xf>
    <xf numFmtId="178" fontId="21" fillId="0" borderId="2" xfId="0" applyNumberFormat="1" applyFont="1" applyFill="1" applyBorder="1" applyAlignment="1">
      <alignment horizontal="left" vertical="center"/>
    </xf>
    <xf numFmtId="178" fontId="21" fillId="0" borderId="3" xfId="0" applyNumberFormat="1" applyFont="1" applyFill="1" applyBorder="1" applyAlignment="1">
      <alignment horizontal="left" vertical="center"/>
    </xf>
    <xf numFmtId="41" fontId="21" fillId="2" borderId="0" xfId="1" applyFont="1" applyFill="1" applyBorder="1" applyAlignment="1">
      <alignment horizontal="center" vertical="center"/>
    </xf>
    <xf numFmtId="41" fontId="21" fillId="4" borderId="1" xfId="1" applyFont="1" applyFill="1" applyBorder="1" applyAlignment="1">
      <alignment vertical="center"/>
    </xf>
    <xf numFmtId="0" fontId="21" fillId="0" borderId="20" xfId="0" applyNumberFormat="1" applyFont="1" applyBorder="1" applyAlignment="1">
      <alignment vertical="center" wrapText="1" shrinkToFit="1"/>
    </xf>
    <xf numFmtId="41" fontId="21" fillId="0" borderId="5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center" vertical="center"/>
    </xf>
    <xf numFmtId="41" fontId="21" fillId="0" borderId="21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 wrapText="1" shrinkToFit="1"/>
    </xf>
    <xf numFmtId="41" fontId="22" fillId="0" borderId="40" xfId="1" applyFont="1" applyFill="1" applyBorder="1" applyAlignment="1">
      <alignment horizontal="right" vertical="center"/>
    </xf>
    <xf numFmtId="41" fontId="22" fillId="0" borderId="41" xfId="1" applyFont="1" applyFill="1" applyBorder="1" applyAlignment="1">
      <alignment horizontal="right" vertical="center"/>
    </xf>
    <xf numFmtId="41" fontId="22" fillId="0" borderId="11" xfId="1" applyFont="1" applyFill="1" applyBorder="1" applyAlignment="1">
      <alignment horizontal="right" vertical="center"/>
    </xf>
    <xf numFmtId="9" fontId="22" fillId="0" borderId="32" xfId="0" applyNumberFormat="1" applyFont="1" applyFill="1" applyBorder="1" applyAlignment="1">
      <alignment horizontal="right" vertical="center"/>
    </xf>
    <xf numFmtId="41" fontId="22" fillId="0" borderId="18" xfId="1" applyFont="1" applyBorder="1" applyAlignment="1">
      <alignment horizontal="right" vertical="center"/>
    </xf>
    <xf numFmtId="41" fontId="22" fillId="0" borderId="17" xfId="1" applyFont="1" applyBorder="1" applyAlignment="1">
      <alignment horizontal="right" vertical="center"/>
    </xf>
    <xf numFmtId="41" fontId="22" fillId="0" borderId="40" xfId="1" applyFont="1" applyBorder="1" applyAlignment="1">
      <alignment horizontal="right" vertical="center"/>
    </xf>
    <xf numFmtId="41" fontId="22" fillId="0" borderId="11" xfId="1" applyFont="1" applyBorder="1" applyAlignment="1">
      <alignment horizontal="right" vertical="center"/>
    </xf>
    <xf numFmtId="41" fontId="22" fillId="0" borderId="32" xfId="1" applyFont="1" applyBorder="1" applyAlignment="1">
      <alignment horizontal="right" vertical="center"/>
    </xf>
    <xf numFmtId="9" fontId="22" fillId="0" borderId="32" xfId="0" applyNumberFormat="1" applyFont="1" applyBorder="1" applyAlignment="1">
      <alignment horizontal="right" vertical="center"/>
    </xf>
    <xf numFmtId="41" fontId="22" fillId="0" borderId="30" xfId="1" applyFont="1" applyBorder="1" applyAlignment="1">
      <alignment horizontal="right" vertical="center"/>
    </xf>
    <xf numFmtId="0" fontId="22" fillId="0" borderId="41" xfId="0" applyFont="1" applyBorder="1" applyAlignment="1"/>
    <xf numFmtId="41" fontId="22" fillId="0" borderId="40" xfId="1" applyFont="1" applyBorder="1" applyAlignment="1">
      <alignment horizontal="right"/>
    </xf>
    <xf numFmtId="0" fontId="22" fillId="0" borderId="38" xfId="0" applyFont="1" applyBorder="1" applyAlignment="1">
      <alignment horizontal="center" vertical="center"/>
    </xf>
    <xf numFmtId="41" fontId="22" fillId="0" borderId="32" xfId="1" applyFont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9" fontId="22" fillId="0" borderId="22" xfId="0" applyNumberFormat="1" applyFont="1" applyFill="1" applyBorder="1" applyAlignment="1">
      <alignment vertical="center"/>
    </xf>
    <xf numFmtId="9" fontId="22" fillId="0" borderId="25" xfId="0" applyNumberFormat="1" applyFont="1" applyFill="1" applyBorder="1" applyAlignment="1">
      <alignment vertical="center"/>
    </xf>
    <xf numFmtId="9" fontId="22" fillId="0" borderId="33" xfId="0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8" fontId="22" fillId="0" borderId="25" xfId="0" applyNumberFormat="1" applyFont="1" applyFill="1" applyBorder="1" applyAlignment="1">
      <alignment vertical="center"/>
    </xf>
    <xf numFmtId="9" fontId="22" fillId="0" borderId="34" xfId="0" applyNumberFormat="1" applyFont="1" applyBorder="1" applyAlignment="1">
      <alignment vertical="center"/>
    </xf>
    <xf numFmtId="9" fontId="22" fillId="0" borderId="35" xfId="0" applyNumberFormat="1" applyFont="1" applyBorder="1" applyAlignment="1">
      <alignment vertical="center"/>
    </xf>
    <xf numFmtId="9" fontId="22" fillId="0" borderId="33" xfId="0" applyNumberFormat="1" applyFont="1" applyBorder="1" applyAlignment="1">
      <alignment vertical="center"/>
    </xf>
    <xf numFmtId="9" fontId="22" fillId="0" borderId="26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1" fontId="21" fillId="0" borderId="21" xfId="1" applyFont="1" applyBorder="1" applyAlignment="1">
      <alignment horizontal="center" vertical="center"/>
    </xf>
    <xf numFmtId="0" fontId="21" fillId="0" borderId="21" xfId="1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1" fontId="21" fillId="0" borderId="10" xfId="1" applyFont="1" applyBorder="1" applyAlignment="1">
      <alignment horizontal="center" vertical="center"/>
    </xf>
    <xf numFmtId="0" fontId="21" fillId="0" borderId="10" xfId="1" applyNumberFormat="1" applyFont="1" applyBorder="1" applyAlignment="1">
      <alignment horizontal="right" vertical="center"/>
    </xf>
    <xf numFmtId="182" fontId="21" fillId="0" borderId="1" xfId="1" applyNumberFormat="1" applyFont="1" applyFill="1" applyBorder="1" applyAlignment="1">
      <alignment horizontal="center" vertical="center"/>
    </xf>
    <xf numFmtId="182" fontId="21" fillId="0" borderId="13" xfId="1" applyNumberFormat="1" applyFont="1" applyFill="1" applyBorder="1" applyAlignment="1">
      <alignment horizontal="center" vertical="center"/>
    </xf>
    <xf numFmtId="182" fontId="21" fillId="0" borderId="48" xfId="1" applyNumberFormat="1" applyFont="1" applyFill="1" applyBorder="1" applyAlignment="1">
      <alignment horizontal="center" vertical="center"/>
    </xf>
    <xf numFmtId="182" fontId="21" fillId="0" borderId="46" xfId="1" applyNumberFormat="1" applyFont="1" applyFill="1" applyBorder="1" applyAlignment="1">
      <alignment horizontal="center" vertical="center"/>
    </xf>
    <xf numFmtId="9" fontId="21" fillId="0" borderId="25" xfId="0" applyNumberFormat="1" applyFont="1" applyFill="1" applyBorder="1" applyAlignment="1">
      <alignment vertical="center"/>
    </xf>
    <xf numFmtId="9" fontId="21" fillId="0" borderId="29" xfId="0" applyNumberFormat="1" applyFont="1" applyFill="1" applyBorder="1" applyAlignment="1">
      <alignment vertical="center"/>
    </xf>
    <xf numFmtId="9" fontId="21" fillId="0" borderId="33" xfId="0" applyNumberFormat="1" applyFont="1" applyFill="1" applyBorder="1" applyAlignment="1">
      <alignment vertical="center"/>
    </xf>
    <xf numFmtId="9" fontId="21" fillId="0" borderId="0" xfId="0" applyNumberFormat="1" applyFont="1" applyFill="1" applyBorder="1" applyAlignment="1">
      <alignment vertical="center"/>
    </xf>
    <xf numFmtId="41" fontId="23" fillId="0" borderId="16" xfId="1" applyFont="1" applyFill="1" applyBorder="1" applyAlignment="1">
      <alignment horizontal="center" vertical="center"/>
    </xf>
    <xf numFmtId="41" fontId="21" fillId="0" borderId="43" xfId="1" applyFont="1" applyFill="1" applyBorder="1" applyAlignment="1">
      <alignment horizontal="center" vertical="center"/>
    </xf>
    <xf numFmtId="41" fontId="21" fillId="0" borderId="2" xfId="1" applyFont="1" applyFill="1" applyBorder="1" applyAlignment="1">
      <alignment horizontal="center" vertical="center"/>
    </xf>
    <xf numFmtId="41" fontId="21" fillId="0" borderId="33" xfId="1" applyFont="1" applyFill="1" applyBorder="1" applyAlignment="1">
      <alignment horizontal="center" vertical="center"/>
    </xf>
    <xf numFmtId="41" fontId="21" fillId="0" borderId="25" xfId="1" applyFont="1" applyFill="1" applyBorder="1" applyAlignment="1">
      <alignment horizontal="center" vertical="center"/>
    </xf>
    <xf numFmtId="41" fontId="21" fillId="0" borderId="22" xfId="1" applyFont="1" applyFill="1" applyBorder="1" applyAlignment="1">
      <alignment horizontal="center" vertical="center"/>
    </xf>
    <xf numFmtId="41" fontId="21" fillId="0" borderId="22" xfId="1" applyFont="1" applyBorder="1" applyAlignment="1">
      <alignment horizontal="center" vertical="center"/>
    </xf>
    <xf numFmtId="41" fontId="21" fillId="0" borderId="33" xfId="1" applyFont="1" applyBorder="1" applyAlignment="1">
      <alignment horizontal="center" vertical="center"/>
    </xf>
    <xf numFmtId="41" fontId="21" fillId="0" borderId="26" xfId="1" applyFont="1" applyBorder="1" applyAlignment="1">
      <alignment horizontal="center" vertical="center"/>
    </xf>
    <xf numFmtId="41" fontId="21" fillId="0" borderId="25" xfId="1" applyFont="1" applyBorder="1" applyAlignment="1">
      <alignment horizontal="center" vertical="center"/>
    </xf>
    <xf numFmtId="41" fontId="21" fillId="0" borderId="2" xfId="1" applyFont="1" applyBorder="1" applyAlignment="1">
      <alignment horizontal="center" vertical="center"/>
    </xf>
    <xf numFmtId="9" fontId="21" fillId="0" borderId="2" xfId="0" applyNumberFormat="1" applyFont="1" applyFill="1" applyBorder="1" applyAlignment="1">
      <alignment horizontal="center" vertical="center"/>
    </xf>
    <xf numFmtId="0" fontId="21" fillId="0" borderId="5" xfId="1" applyNumberFormat="1" applyFont="1" applyBorder="1" applyAlignment="1">
      <alignment vertical="center" shrinkToFit="1"/>
    </xf>
    <xf numFmtId="9" fontId="21" fillId="0" borderId="39" xfId="0" applyNumberFormat="1" applyFont="1" applyFill="1" applyBorder="1" applyAlignment="1">
      <alignment vertical="center"/>
    </xf>
    <xf numFmtId="0" fontId="21" fillId="0" borderId="39" xfId="0" applyFont="1" applyBorder="1" applyAlignment="1"/>
    <xf numFmtId="41" fontId="23" fillId="0" borderId="7" xfId="1" applyFont="1" applyFill="1" applyBorder="1" applyAlignment="1">
      <alignment horizontal="center" vertical="center"/>
    </xf>
    <xf numFmtId="41" fontId="21" fillId="0" borderId="6" xfId="0" applyNumberFormat="1" applyFont="1" applyFill="1" applyBorder="1" applyAlignment="1">
      <alignment vertical="center"/>
    </xf>
    <xf numFmtId="0" fontId="21" fillId="0" borderId="36" xfId="1" applyNumberFormat="1" applyFont="1" applyBorder="1" applyAlignment="1">
      <alignment horizontal="center" vertical="center" shrinkToFit="1"/>
    </xf>
    <xf numFmtId="41" fontId="21" fillId="0" borderId="50" xfId="0" applyNumberFormat="1" applyFont="1" applyBorder="1" applyAlignment="1">
      <alignment vertical="center"/>
    </xf>
    <xf numFmtId="41" fontId="21" fillId="0" borderId="51" xfId="1" applyFont="1" applyFill="1" applyBorder="1" applyAlignment="1">
      <alignment vertical="center"/>
    </xf>
    <xf numFmtId="41" fontId="21" fillId="0" borderId="52" xfId="1" applyFont="1" applyFill="1" applyBorder="1" applyAlignment="1">
      <alignment horizontal="center" vertical="center"/>
    </xf>
    <xf numFmtId="177" fontId="21" fillId="0" borderId="36" xfId="0" applyNumberFormat="1" applyFont="1" applyBorder="1" applyAlignment="1">
      <alignment horizontal="center" vertical="center"/>
    </xf>
    <xf numFmtId="41" fontId="21" fillId="4" borderId="5" xfId="1" applyFont="1" applyFill="1" applyBorder="1" applyAlignment="1">
      <alignment horizontal="center" vertical="center"/>
    </xf>
    <xf numFmtId="41" fontId="21" fillId="0" borderId="50" xfId="1" applyFont="1" applyBorder="1" applyAlignment="1">
      <alignment horizontal="center" vertical="center"/>
    </xf>
    <xf numFmtId="41" fontId="21" fillId="4" borderId="22" xfId="1" applyFont="1" applyFill="1" applyBorder="1" applyAlignment="1">
      <alignment horizontal="center" vertical="center"/>
    </xf>
    <xf numFmtId="41" fontId="21" fillId="0" borderId="40" xfId="1" applyFont="1" applyFill="1" applyBorder="1" applyAlignment="1">
      <alignment vertical="center"/>
    </xf>
    <xf numFmtId="177" fontId="21" fillId="0" borderId="42" xfId="0" applyNumberFormat="1" applyFont="1" applyBorder="1" applyAlignment="1">
      <alignment vertical="center" wrapText="1" shrinkToFit="1"/>
    </xf>
    <xf numFmtId="41" fontId="21" fillId="4" borderId="36" xfId="1" applyFont="1" applyFill="1" applyBorder="1" applyAlignment="1">
      <alignment horizontal="center" vertical="center"/>
    </xf>
    <xf numFmtId="0" fontId="21" fillId="0" borderId="5" xfId="1" applyNumberFormat="1" applyFont="1" applyBorder="1" applyAlignment="1">
      <alignment horizontal="center" vertical="center" shrinkToFit="1"/>
    </xf>
    <xf numFmtId="9" fontId="21" fillId="0" borderId="25" xfId="0" applyNumberFormat="1" applyFont="1" applyFill="1" applyBorder="1" applyAlignment="1">
      <alignment horizontal="left" vertical="center" wrapText="1"/>
    </xf>
    <xf numFmtId="41" fontId="21" fillId="0" borderId="11" xfId="1" applyFont="1" applyFill="1" applyBorder="1" applyAlignment="1">
      <alignment horizontal="center" vertical="center"/>
    </xf>
    <xf numFmtId="41" fontId="21" fillId="0" borderId="3" xfId="1" applyFont="1" applyFill="1" applyBorder="1" applyAlignment="1">
      <alignment horizontal="left" vertical="center"/>
    </xf>
    <xf numFmtId="0" fontId="21" fillId="0" borderId="1" xfId="1" applyNumberFormat="1" applyFont="1" applyBorder="1" applyAlignment="1">
      <alignment vertical="center" wrapText="1" shrinkToFit="1"/>
    </xf>
    <xf numFmtId="179" fontId="21" fillId="0" borderId="36" xfId="0" applyNumberFormat="1" applyFont="1" applyFill="1" applyBorder="1" applyAlignment="1">
      <alignment horizontal="center" vertical="center"/>
    </xf>
    <xf numFmtId="41" fontId="22" fillId="2" borderId="1" xfId="1" applyNumberFormat="1" applyFont="1" applyFill="1" applyBorder="1" applyAlignment="1">
      <alignment horizontal="center" vertical="center"/>
    </xf>
    <xf numFmtId="41" fontId="22" fillId="0" borderId="6" xfId="0" applyNumberFormat="1" applyFont="1" applyFill="1" applyBorder="1" applyAlignment="1">
      <alignment vertical="center"/>
    </xf>
    <xf numFmtId="41" fontId="22" fillId="0" borderId="53" xfId="0" applyNumberFormat="1" applyFont="1" applyFill="1" applyBorder="1" applyAlignment="1">
      <alignment vertical="center"/>
    </xf>
    <xf numFmtId="41" fontId="22" fillId="0" borderId="1" xfId="0" applyNumberFormat="1" applyFont="1" applyFill="1" applyBorder="1" applyAlignment="1">
      <alignment vertical="center"/>
    </xf>
    <xf numFmtId="41" fontId="21" fillId="4" borderId="10" xfId="1" applyFont="1" applyFill="1" applyBorder="1" applyAlignment="1">
      <alignment vertical="center"/>
    </xf>
    <xf numFmtId="178" fontId="21" fillId="0" borderId="26" xfId="0" applyNumberFormat="1" applyFont="1" applyFill="1" applyBorder="1" applyAlignment="1">
      <alignment vertical="center"/>
    </xf>
    <xf numFmtId="178" fontId="21" fillId="0" borderId="16" xfId="0" applyNumberFormat="1" applyFont="1" applyFill="1" applyBorder="1" applyAlignment="1">
      <alignment vertical="center"/>
    </xf>
    <xf numFmtId="0" fontId="0" fillId="0" borderId="0" xfId="0" applyFont="1"/>
    <xf numFmtId="0" fontId="21" fillId="0" borderId="0" xfId="0" applyFont="1"/>
    <xf numFmtId="41" fontId="21" fillId="0" borderId="0" xfId="1" applyFont="1" applyFill="1" applyBorder="1" applyAlignment="1">
      <alignment horizontal="center" vertical="center"/>
    </xf>
    <xf numFmtId="41" fontId="21" fillId="0" borderId="51" xfId="1" applyFont="1" applyFill="1" applyBorder="1" applyAlignment="1">
      <alignment horizontal="center" vertical="center"/>
    </xf>
    <xf numFmtId="9" fontId="21" fillId="0" borderId="25" xfId="0" applyNumberFormat="1" applyFont="1" applyFill="1" applyBorder="1" applyAlignment="1">
      <alignment horizontal="center" vertical="center"/>
    </xf>
    <xf numFmtId="41" fontId="21" fillId="0" borderId="16" xfId="1" applyFont="1" applyFill="1" applyBorder="1" applyAlignment="1">
      <alignment horizontal="center" vertical="center"/>
    </xf>
    <xf numFmtId="41" fontId="21" fillId="0" borderId="29" xfId="1" applyFont="1" applyFill="1" applyBorder="1" applyAlignment="1">
      <alignment horizontal="center" vertical="center"/>
    </xf>
    <xf numFmtId="9" fontId="21" fillId="0" borderId="33" xfId="0" applyNumberFormat="1" applyFont="1" applyFill="1" applyBorder="1" applyAlignment="1">
      <alignment horizontal="left" vertical="center"/>
    </xf>
    <xf numFmtId="9" fontId="21" fillId="0" borderId="0" xfId="0" applyNumberFormat="1" applyFont="1" applyFill="1" applyBorder="1" applyAlignment="1">
      <alignment horizontal="left" vertical="center"/>
    </xf>
    <xf numFmtId="9" fontId="21" fillId="0" borderId="25" xfId="0" applyNumberFormat="1" applyFont="1" applyFill="1" applyBorder="1" applyAlignment="1">
      <alignment horizontal="left" vertical="center"/>
    </xf>
    <xf numFmtId="9" fontId="21" fillId="0" borderId="29" xfId="0" applyNumberFormat="1" applyFont="1" applyFill="1" applyBorder="1" applyAlignment="1">
      <alignment horizontal="left" vertical="center"/>
    </xf>
    <xf numFmtId="41" fontId="21" fillId="0" borderId="39" xfId="1" applyFont="1" applyFill="1" applyBorder="1" applyAlignment="1">
      <alignment horizontal="center" vertical="center"/>
    </xf>
    <xf numFmtId="178" fontId="21" fillId="0" borderId="22" xfId="0" applyNumberFormat="1" applyFont="1" applyFill="1" applyBorder="1" applyAlignment="1">
      <alignment horizontal="left" vertical="center"/>
    </xf>
    <xf numFmtId="178" fontId="21" fillId="0" borderId="39" xfId="0" applyNumberFormat="1" applyFont="1" applyFill="1" applyBorder="1" applyAlignment="1">
      <alignment horizontal="left" vertical="center"/>
    </xf>
    <xf numFmtId="0" fontId="21" fillId="0" borderId="15" xfId="0" applyNumberFormat="1" applyFont="1" applyBorder="1" applyAlignment="1">
      <alignment horizontal="center" vertical="center" wrapText="1" shrinkToFit="1"/>
    </xf>
    <xf numFmtId="178" fontId="21" fillId="0" borderId="25" xfId="0" applyNumberFormat="1" applyFont="1" applyFill="1" applyBorder="1" applyAlignment="1">
      <alignment horizontal="left" vertical="center"/>
    </xf>
    <xf numFmtId="178" fontId="21" fillId="0" borderId="29" xfId="0" applyNumberFormat="1" applyFont="1" applyFill="1" applyBorder="1" applyAlignment="1">
      <alignment horizontal="left" vertical="center"/>
    </xf>
    <xf numFmtId="0" fontId="21" fillId="0" borderId="10" xfId="1" applyNumberFormat="1" applyFont="1" applyBorder="1" applyAlignment="1">
      <alignment horizontal="center" vertical="center" shrinkToFit="1"/>
    </xf>
    <xf numFmtId="0" fontId="21" fillId="0" borderId="21" xfId="1" applyNumberFormat="1" applyFont="1" applyBorder="1" applyAlignment="1">
      <alignment horizontal="center" vertical="center" shrinkToFit="1"/>
    </xf>
    <xf numFmtId="9" fontId="21" fillId="0" borderId="22" xfId="0" applyNumberFormat="1" applyFont="1" applyFill="1" applyBorder="1" applyAlignment="1">
      <alignment horizontal="left" vertical="center"/>
    </xf>
    <xf numFmtId="9" fontId="21" fillId="0" borderId="39" xfId="0" applyNumberFormat="1" applyFont="1" applyFill="1" applyBorder="1" applyAlignment="1">
      <alignment horizontal="left" vertical="center"/>
    </xf>
    <xf numFmtId="9" fontId="21" fillId="0" borderId="50" xfId="0" applyNumberFormat="1" applyFont="1" applyFill="1" applyBorder="1" applyAlignment="1">
      <alignment horizontal="left" vertical="center"/>
    </xf>
    <xf numFmtId="9" fontId="21" fillId="0" borderId="51" xfId="0" applyNumberFormat="1" applyFont="1" applyFill="1" applyBorder="1" applyAlignment="1">
      <alignment horizontal="left" vertical="center"/>
    </xf>
    <xf numFmtId="0" fontId="21" fillId="0" borderId="15" xfId="0" applyNumberFormat="1" applyFont="1" applyBorder="1" applyAlignment="1">
      <alignment horizontal="center" vertical="center" shrinkToFit="1"/>
    </xf>
    <xf numFmtId="0" fontId="21" fillId="0" borderId="6" xfId="1" applyNumberFormat="1" applyFont="1" applyFill="1" applyBorder="1" applyAlignment="1">
      <alignment horizontal="center" vertical="center" shrinkToFit="1"/>
    </xf>
    <xf numFmtId="0" fontId="21" fillId="0" borderId="5" xfId="1" applyNumberFormat="1" applyFont="1" applyFill="1" applyBorder="1" applyAlignment="1">
      <alignment horizontal="center" vertical="center" shrinkToFit="1"/>
    </xf>
    <xf numFmtId="41" fontId="21" fillId="0" borderId="6" xfId="0" applyNumberFormat="1" applyFont="1" applyFill="1" applyBorder="1" applyAlignment="1">
      <alignment horizontal="center" vertical="center"/>
    </xf>
    <xf numFmtId="41" fontId="21" fillId="0" borderId="5" xfId="0" applyNumberFormat="1" applyFont="1" applyFill="1" applyBorder="1" applyAlignment="1">
      <alignment horizontal="center" vertical="center"/>
    </xf>
    <xf numFmtId="177" fontId="21" fillId="0" borderId="6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41" fontId="21" fillId="0" borderId="41" xfId="1" applyFont="1" applyFill="1" applyBorder="1" applyAlignment="1">
      <alignment horizontal="center" vertical="center"/>
    </xf>
    <xf numFmtId="0" fontId="21" fillId="0" borderId="10" xfId="1" applyNumberFormat="1" applyFont="1" applyFill="1" applyBorder="1" applyAlignment="1">
      <alignment horizontal="center" vertical="center" wrapText="1" shrinkToFit="1"/>
    </xf>
    <xf numFmtId="0" fontId="21" fillId="0" borderId="10" xfId="1" applyNumberFormat="1" applyFont="1" applyFill="1" applyBorder="1" applyAlignment="1">
      <alignment horizontal="center" vertical="center" shrinkToFit="1"/>
    </xf>
    <xf numFmtId="9" fontId="21" fillId="0" borderId="2" xfId="0" applyNumberFormat="1" applyFont="1" applyFill="1" applyBorder="1" applyAlignment="1">
      <alignment horizontal="left" vertical="center"/>
    </xf>
    <xf numFmtId="9" fontId="21" fillId="0" borderId="3" xfId="0" applyNumberFormat="1" applyFont="1" applyFill="1" applyBorder="1" applyAlignment="1">
      <alignment horizontal="left" vertical="center"/>
    </xf>
    <xf numFmtId="41" fontId="21" fillId="0" borderId="3" xfId="1" applyFont="1" applyFill="1" applyBorder="1" applyAlignment="1">
      <alignment horizontal="center" vertical="center"/>
    </xf>
    <xf numFmtId="41" fontId="21" fillId="2" borderId="1" xfId="1" applyFont="1" applyFill="1" applyBorder="1" applyAlignment="1">
      <alignment horizontal="center" vertical="center"/>
    </xf>
    <xf numFmtId="41" fontId="22" fillId="0" borderId="1" xfId="1" applyFont="1" applyBorder="1" applyAlignment="1">
      <alignment horizontal="center" vertical="center"/>
    </xf>
    <xf numFmtId="41" fontId="22" fillId="0" borderId="1" xfId="1" applyNumberFormat="1" applyFont="1" applyBorder="1" applyAlignment="1">
      <alignment horizontal="center" vertical="center"/>
    </xf>
    <xf numFmtId="41" fontId="22" fillId="0" borderId="1" xfId="0" applyNumberFormat="1" applyFont="1" applyBorder="1" applyAlignment="1">
      <alignment horizontal="center" vertical="center"/>
    </xf>
    <xf numFmtId="41" fontId="22" fillId="0" borderId="5" xfId="1" applyFont="1" applyFill="1" applyBorder="1" applyAlignment="1">
      <alignment horizontal="center" vertical="center"/>
    </xf>
    <xf numFmtId="41" fontId="22" fillId="4" borderId="1" xfId="1" applyNumberFormat="1" applyFont="1" applyFill="1" applyBorder="1" applyAlignment="1">
      <alignment horizontal="center" vertical="center"/>
    </xf>
    <xf numFmtId="41" fontId="22" fillId="0" borderId="5" xfId="1" applyFont="1" applyBorder="1" applyAlignment="1">
      <alignment horizontal="center" vertical="center"/>
    </xf>
    <xf numFmtId="41" fontId="22" fillId="0" borderId="5" xfId="0" applyNumberFormat="1" applyFont="1" applyBorder="1" applyAlignment="1">
      <alignment horizontal="center" vertical="center"/>
    </xf>
    <xf numFmtId="41" fontId="22" fillId="0" borderId="6" xfId="0" applyNumberFormat="1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1" fontId="22" fillId="0" borderId="1" xfId="1" applyFont="1" applyBorder="1" applyAlignment="1">
      <alignment horizontal="center" vertical="center"/>
    </xf>
    <xf numFmtId="41" fontId="22" fillId="0" borderId="5" xfId="1" applyFont="1" applyBorder="1" applyAlignment="1">
      <alignment horizontal="center" vertical="center"/>
    </xf>
    <xf numFmtId="41" fontId="22" fillId="0" borderId="5" xfId="0" applyNumberFormat="1" applyFont="1" applyBorder="1" applyAlignment="1">
      <alignment horizontal="center" vertical="center"/>
    </xf>
    <xf numFmtId="41" fontId="22" fillId="0" borderId="20" xfId="1" applyFont="1" applyBorder="1" applyAlignment="1">
      <alignment vertical="center" shrinkToFit="1"/>
    </xf>
    <xf numFmtId="41" fontId="22" fillId="0" borderId="54" xfId="1" applyFont="1" applyBorder="1" applyAlignment="1">
      <alignment horizontal="center" vertical="center"/>
    </xf>
    <xf numFmtId="41" fontId="22" fillId="2" borderId="54" xfId="1" applyNumberFormat="1" applyFont="1" applyFill="1" applyBorder="1" applyAlignment="1">
      <alignment horizontal="center" vertical="center"/>
    </xf>
    <xf numFmtId="41" fontId="22" fillId="0" borderId="54" xfId="0" applyNumberFormat="1" applyFont="1" applyBorder="1" applyAlignment="1">
      <alignment horizontal="center" vertical="center"/>
    </xf>
    <xf numFmtId="9" fontId="22" fillId="0" borderId="55" xfId="0" applyNumberFormat="1" applyFont="1" applyBorder="1" applyAlignment="1">
      <alignment vertical="center"/>
    </xf>
    <xf numFmtId="41" fontId="22" fillId="0" borderId="56" xfId="1" applyFont="1" applyBorder="1" applyAlignment="1">
      <alignment horizontal="right" vertical="center"/>
    </xf>
    <xf numFmtId="41" fontId="22" fillId="0" borderId="15" xfId="1" applyFont="1" applyBorder="1" applyAlignment="1">
      <alignment vertical="center"/>
    </xf>
    <xf numFmtId="41" fontId="22" fillId="0" borderId="25" xfId="1" applyFont="1" applyBorder="1" applyAlignment="1">
      <alignment vertical="center"/>
    </xf>
    <xf numFmtId="41" fontId="22" fillId="0" borderId="5" xfId="1" applyFont="1" applyBorder="1" applyAlignment="1">
      <alignment vertical="center"/>
    </xf>
    <xf numFmtId="41" fontId="22" fillId="0" borderId="5" xfId="1" applyNumberFormat="1" applyFont="1" applyBorder="1" applyAlignment="1">
      <alignment horizontal="center" vertical="center"/>
    </xf>
    <xf numFmtId="9" fontId="22" fillId="0" borderId="41" xfId="0" applyNumberFormat="1" applyFont="1" applyBorder="1" applyAlignment="1">
      <alignment horizontal="right" vertical="center"/>
    </xf>
    <xf numFmtId="41" fontId="22" fillId="0" borderId="1" xfId="1" applyFont="1" applyBorder="1" applyAlignment="1">
      <alignment horizontal="center" vertical="center"/>
    </xf>
    <xf numFmtId="41" fontId="22" fillId="0" borderId="1" xfId="0" applyNumberFormat="1" applyFont="1" applyBorder="1" applyAlignment="1">
      <alignment horizontal="center" vertical="center"/>
    </xf>
    <xf numFmtId="41" fontId="22" fillId="4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41" fontId="21" fillId="3" borderId="1" xfId="1" applyFont="1" applyFill="1" applyBorder="1" applyAlignment="1">
      <alignment horizontal="center" vertical="center" wrapText="1"/>
    </xf>
    <xf numFmtId="41" fontId="21" fillId="3" borderId="1" xfId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80" fontId="21" fillId="3" borderId="49" xfId="1" applyNumberFormat="1" applyFont="1" applyFill="1" applyBorder="1" applyAlignment="1">
      <alignment horizontal="center" vertical="center"/>
    </xf>
    <xf numFmtId="180" fontId="21" fillId="3" borderId="12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41" fontId="22" fillId="3" borderId="9" xfId="1" applyFont="1" applyFill="1" applyBorder="1" applyAlignment="1">
      <alignment horizontal="center" vertical="center"/>
    </xf>
    <xf numFmtId="41" fontId="22" fillId="3" borderId="1" xfId="1" applyFont="1" applyFill="1" applyBorder="1" applyAlignment="1">
      <alignment horizontal="center" vertical="center"/>
    </xf>
    <xf numFmtId="0" fontId="21" fillId="3" borderId="24" xfId="0" applyFont="1" applyFill="1" applyBorder="1" applyAlignment="1"/>
    <xf numFmtId="0" fontId="21" fillId="3" borderId="1" xfId="0" applyFont="1" applyFill="1" applyBorder="1" applyAlignment="1"/>
    <xf numFmtId="0" fontId="21" fillId="3" borderId="13" xfId="0" applyFont="1" applyFill="1" applyBorder="1" applyAlignment="1"/>
    <xf numFmtId="41" fontId="22" fillId="0" borderId="1" xfId="1" applyFont="1" applyFill="1" applyBorder="1" applyAlignment="1">
      <alignment horizontal="center" vertical="center"/>
    </xf>
    <xf numFmtId="41" fontId="22" fillId="0" borderId="6" xfId="1" applyFont="1" applyFill="1" applyBorder="1" applyAlignment="1">
      <alignment horizontal="center" vertical="center"/>
    </xf>
    <xf numFmtId="41" fontId="22" fillId="0" borderId="10" xfId="1" applyFont="1" applyFill="1" applyBorder="1" applyAlignment="1">
      <alignment horizontal="center" vertical="center"/>
    </xf>
    <xf numFmtId="41" fontId="22" fillId="0" borderId="6" xfId="1" applyNumberFormat="1" applyFont="1" applyFill="1" applyBorder="1" applyAlignment="1">
      <alignment horizontal="center" vertical="center"/>
    </xf>
    <xf numFmtId="41" fontId="22" fillId="0" borderId="10" xfId="1" applyNumberFormat="1" applyFont="1" applyFill="1" applyBorder="1" applyAlignment="1">
      <alignment horizontal="center" vertical="center"/>
    </xf>
    <xf numFmtId="41" fontId="22" fillId="0" borderId="6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" xfId="1" applyFont="1" applyFill="1" applyBorder="1" applyAlignment="1">
      <alignment horizontal="center" vertical="center" wrapText="1"/>
    </xf>
    <xf numFmtId="41" fontId="22" fillId="0" borderId="1" xfId="1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/>
    </xf>
    <xf numFmtId="41" fontId="22" fillId="0" borderId="14" xfId="1" applyFont="1" applyBorder="1" applyAlignment="1">
      <alignment horizontal="center" vertical="center" shrinkToFit="1"/>
    </xf>
    <xf numFmtId="41" fontId="22" fillId="0" borderId="15" xfId="1" applyFont="1" applyBorder="1" applyAlignment="1">
      <alignment horizontal="center" vertical="center" shrinkToFit="1"/>
    </xf>
    <xf numFmtId="41" fontId="22" fillId="0" borderId="1" xfId="1" applyFont="1" applyBorder="1" applyAlignment="1">
      <alignment horizontal="center" vertical="center"/>
    </xf>
    <xf numFmtId="41" fontId="22" fillId="0" borderId="31" xfId="1" applyFont="1" applyBorder="1" applyAlignment="1">
      <alignment horizontal="center" vertical="center" shrinkToFit="1"/>
    </xf>
    <xf numFmtId="41" fontId="22" fillId="0" borderId="7" xfId="1" applyFont="1" applyBorder="1" applyAlignment="1">
      <alignment horizontal="center" vertical="center"/>
    </xf>
    <xf numFmtId="41" fontId="22" fillId="0" borderId="1" xfId="1" applyNumberFormat="1" applyFont="1" applyBorder="1" applyAlignment="1">
      <alignment horizontal="center" vertical="center"/>
    </xf>
    <xf numFmtId="41" fontId="22" fillId="0" borderId="1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41" fontId="22" fillId="0" borderId="5" xfId="1" applyFont="1" applyFill="1" applyBorder="1" applyAlignment="1">
      <alignment horizontal="center" vertical="center"/>
    </xf>
    <xf numFmtId="41" fontId="22" fillId="4" borderId="1" xfId="1" applyNumberFormat="1" applyFont="1" applyFill="1" applyBorder="1" applyAlignment="1">
      <alignment horizontal="center" vertical="center"/>
    </xf>
    <xf numFmtId="41" fontId="22" fillId="0" borderId="19" xfId="1" applyFont="1" applyBorder="1" applyAlignment="1">
      <alignment horizontal="center" vertical="center" shrinkToFit="1"/>
    </xf>
    <xf numFmtId="41" fontId="22" fillId="0" borderId="12" xfId="1" applyFont="1" applyBorder="1" applyAlignment="1">
      <alignment horizontal="center" vertical="center"/>
    </xf>
    <xf numFmtId="41" fontId="22" fillId="0" borderId="4" xfId="1" applyFont="1" applyBorder="1" applyAlignment="1">
      <alignment horizontal="center" vertical="center"/>
    </xf>
    <xf numFmtId="41" fontId="22" fillId="0" borderId="5" xfId="1" applyFont="1" applyBorder="1" applyAlignment="1">
      <alignment horizontal="center" vertical="center"/>
    </xf>
    <xf numFmtId="41" fontId="22" fillId="4" borderId="5" xfId="1" applyNumberFormat="1" applyFont="1" applyFill="1" applyBorder="1" applyAlignment="1">
      <alignment horizontal="center" vertical="center"/>
    </xf>
    <xf numFmtId="41" fontId="22" fillId="0" borderId="5" xfId="0" applyNumberFormat="1" applyFont="1" applyBorder="1" applyAlignment="1">
      <alignment horizontal="center" vertical="center"/>
    </xf>
    <xf numFmtId="41" fontId="22" fillId="0" borderId="6" xfId="1" applyFont="1" applyBorder="1" applyAlignment="1">
      <alignment horizontal="center" vertical="center"/>
    </xf>
    <xf numFmtId="41" fontId="22" fillId="0" borderId="10" xfId="1" applyFont="1" applyBorder="1" applyAlignment="1">
      <alignment horizontal="center" vertical="center"/>
    </xf>
    <xf numFmtId="41" fontId="22" fillId="0" borderId="21" xfId="1" applyFont="1" applyBorder="1" applyAlignment="1">
      <alignment horizontal="center" vertical="center"/>
    </xf>
    <xf numFmtId="41" fontId="22" fillId="0" borderId="14" xfId="1" applyFont="1" applyBorder="1" applyAlignment="1">
      <alignment horizontal="center" vertical="center"/>
    </xf>
    <xf numFmtId="41" fontId="22" fillId="0" borderId="15" xfId="1" applyFont="1" applyBorder="1" applyAlignment="1">
      <alignment horizontal="center" vertical="center"/>
    </xf>
    <xf numFmtId="41" fontId="22" fillId="0" borderId="20" xfId="1" applyFont="1" applyBorder="1" applyAlignment="1">
      <alignment horizontal="center" vertical="center"/>
    </xf>
    <xf numFmtId="41" fontId="22" fillId="0" borderId="49" xfId="1" applyFont="1" applyBorder="1" applyAlignment="1">
      <alignment horizontal="center" vertical="center"/>
    </xf>
    <xf numFmtId="41" fontId="22" fillId="0" borderId="47" xfId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41" fontId="22" fillId="2" borderId="6" xfId="1" applyNumberFormat="1" applyFont="1" applyFill="1" applyBorder="1" applyAlignment="1">
      <alignment horizontal="center" vertical="center"/>
    </xf>
    <xf numFmtId="41" fontId="22" fillId="2" borderId="10" xfId="1" applyNumberFormat="1" applyFont="1" applyFill="1" applyBorder="1" applyAlignment="1">
      <alignment horizontal="center" vertical="center"/>
    </xf>
    <xf numFmtId="41" fontId="22" fillId="2" borderId="21" xfId="1" applyNumberFormat="1" applyFont="1" applyFill="1" applyBorder="1" applyAlignment="1">
      <alignment horizontal="center" vertical="center"/>
    </xf>
    <xf numFmtId="41" fontId="22" fillId="0" borderId="6" xfId="0" applyNumberFormat="1" applyFont="1" applyBorder="1" applyAlignment="1">
      <alignment horizontal="center" vertical="center"/>
    </xf>
    <xf numFmtId="41" fontId="22" fillId="0" borderId="10" xfId="0" applyNumberFormat="1" applyFont="1" applyBorder="1" applyAlignment="1">
      <alignment horizontal="center" vertical="center"/>
    </xf>
    <xf numFmtId="41" fontId="22" fillId="0" borderId="21" xfId="0" applyNumberFormat="1" applyFont="1" applyBorder="1" applyAlignment="1">
      <alignment horizontal="center" vertical="center"/>
    </xf>
    <xf numFmtId="41" fontId="22" fillId="0" borderId="8" xfId="1" applyFont="1" applyBorder="1" applyAlignment="1">
      <alignment horizontal="center" vertical="center" shrinkToFit="1"/>
    </xf>
    <xf numFmtId="41" fontId="22" fillId="0" borderId="9" xfId="1" applyFont="1" applyBorder="1" applyAlignment="1">
      <alignment horizontal="center" vertical="center"/>
    </xf>
    <xf numFmtId="41" fontId="22" fillId="0" borderId="9" xfId="1" applyFont="1" applyBorder="1" applyAlignment="1">
      <alignment horizontal="center" vertical="center" wrapText="1"/>
    </xf>
    <xf numFmtId="41" fontId="22" fillId="0" borderId="9" xfId="1" applyNumberFormat="1" applyFont="1" applyBorder="1" applyAlignment="1">
      <alignment horizontal="center" vertical="center"/>
    </xf>
    <xf numFmtId="41" fontId="22" fillId="0" borderId="9" xfId="0" applyNumberFormat="1" applyFont="1" applyBorder="1" applyAlignment="1">
      <alignment horizontal="center" vertical="center"/>
    </xf>
    <xf numFmtId="178" fontId="22" fillId="0" borderId="50" xfId="1" applyNumberFormat="1" applyFont="1" applyFill="1" applyBorder="1" applyAlignment="1">
      <alignment vertical="center"/>
    </xf>
    <xf numFmtId="178" fontId="22" fillId="0" borderId="25" xfId="1" applyNumberFormat="1" applyFont="1" applyFill="1" applyBorder="1" applyAlignment="1">
      <alignment vertical="center"/>
    </xf>
    <xf numFmtId="41" fontId="22" fillId="2" borderId="52" xfId="1" applyFont="1" applyFill="1" applyBorder="1" applyAlignment="1">
      <alignment horizontal="center" vertical="center"/>
    </xf>
    <xf numFmtId="41" fontId="22" fillId="2" borderId="41" xfId="1" applyFont="1" applyFill="1" applyBorder="1" applyAlignment="1">
      <alignment horizontal="center" vertical="center"/>
    </xf>
    <xf numFmtId="41" fontId="22" fillId="4" borderId="6" xfId="1" applyFont="1" applyFill="1" applyBorder="1" applyAlignment="1">
      <alignment horizontal="center" vertical="center" wrapText="1"/>
    </xf>
    <xf numFmtId="41" fontId="22" fillId="4" borderId="5" xfId="1" applyFont="1" applyFill="1" applyBorder="1" applyAlignment="1">
      <alignment horizontal="center" vertical="center" wrapText="1"/>
    </xf>
    <xf numFmtId="41" fontId="21" fillId="0" borderId="29" xfId="1" applyFont="1" applyFill="1" applyBorder="1" applyAlignment="1">
      <alignment horizontal="center" vertical="center"/>
    </xf>
    <xf numFmtId="41" fontId="21" fillId="0" borderId="41" xfId="1" applyFont="1" applyFill="1" applyBorder="1" applyAlignment="1">
      <alignment horizontal="center" vertical="center"/>
    </xf>
    <xf numFmtId="41" fontId="21" fillId="0" borderId="39" xfId="1" applyFont="1" applyFill="1" applyBorder="1" applyAlignment="1">
      <alignment horizontal="center" vertical="center"/>
    </xf>
    <xf numFmtId="0" fontId="21" fillId="0" borderId="6" xfId="1" applyNumberFormat="1" applyFont="1" applyFill="1" applyBorder="1" applyAlignment="1">
      <alignment horizontal="center" vertical="center" wrapText="1" shrinkToFit="1"/>
    </xf>
    <xf numFmtId="0" fontId="21" fillId="0" borderId="10" xfId="1" applyNumberFormat="1" applyFont="1" applyFill="1" applyBorder="1" applyAlignment="1">
      <alignment horizontal="center" vertical="center" wrapText="1" shrinkToFit="1"/>
    </xf>
    <xf numFmtId="0" fontId="23" fillId="3" borderId="8" xfId="0" applyNumberFormat="1" applyFont="1" applyFill="1" applyBorder="1" applyAlignment="1">
      <alignment horizontal="center" vertical="center" shrinkToFit="1"/>
    </xf>
    <xf numFmtId="0" fontId="23" fillId="3" borderId="31" xfId="0" applyNumberFormat="1" applyFont="1" applyFill="1" applyBorder="1" applyAlignment="1">
      <alignment horizontal="center" vertical="center" shrinkToFit="1"/>
    </xf>
    <xf numFmtId="0" fontId="23" fillId="3" borderId="9" xfId="0" applyNumberFormat="1" applyFont="1" applyFill="1" applyBorder="1" applyAlignment="1">
      <alignment horizontal="center" vertical="center" shrinkToFit="1"/>
    </xf>
    <xf numFmtId="0" fontId="23" fillId="3" borderId="1" xfId="0" applyNumberFormat="1" applyFont="1" applyFill="1" applyBorder="1" applyAlignment="1">
      <alignment horizontal="center" vertical="center" shrinkToFit="1"/>
    </xf>
    <xf numFmtId="41" fontId="23" fillId="3" borderId="36" xfId="1" applyFont="1" applyFill="1" applyBorder="1" applyAlignment="1">
      <alignment horizontal="center" vertical="center"/>
    </xf>
    <xf numFmtId="41" fontId="23" fillId="3" borderId="5" xfId="1" applyFont="1" applyFill="1" applyBorder="1" applyAlignment="1">
      <alignment horizontal="center" vertical="center"/>
    </xf>
    <xf numFmtId="0" fontId="23" fillId="3" borderId="9" xfId="0" applyNumberFormat="1" applyFont="1" applyFill="1" applyBorder="1" applyAlignment="1">
      <alignment horizontal="center" vertical="center"/>
    </xf>
    <xf numFmtId="0" fontId="23" fillId="3" borderId="24" xfId="0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0" fontId="23" fillId="3" borderId="13" xfId="0" applyNumberFormat="1" applyFont="1" applyFill="1" applyBorder="1" applyAlignment="1">
      <alignment horizontal="center" vertical="center"/>
    </xf>
    <xf numFmtId="0" fontId="21" fillId="0" borderId="5" xfId="1" applyNumberFormat="1" applyFont="1" applyFill="1" applyBorder="1" applyAlignment="1">
      <alignment horizontal="center" vertical="center" wrapText="1" shrinkToFit="1"/>
    </xf>
    <xf numFmtId="9" fontId="21" fillId="0" borderId="33" xfId="0" applyNumberFormat="1" applyFont="1" applyFill="1" applyBorder="1" applyAlignment="1">
      <alignment horizontal="left" vertical="center"/>
    </xf>
    <xf numFmtId="9" fontId="21" fillId="0" borderId="0" xfId="0" applyNumberFormat="1" applyFont="1" applyFill="1" applyBorder="1" applyAlignment="1">
      <alignment horizontal="left" vertical="center"/>
    </xf>
    <xf numFmtId="0" fontId="21" fillId="0" borderId="10" xfId="1" applyNumberFormat="1" applyFont="1" applyFill="1" applyBorder="1" applyAlignment="1">
      <alignment horizontal="center" vertical="center" shrinkToFit="1"/>
    </xf>
    <xf numFmtId="9" fontId="21" fillId="0" borderId="2" xfId="0" applyNumberFormat="1" applyFont="1" applyFill="1" applyBorder="1" applyAlignment="1">
      <alignment horizontal="left" vertical="center"/>
    </xf>
    <xf numFmtId="9" fontId="21" fillId="0" borderId="3" xfId="0" applyNumberFormat="1" applyFont="1" applyFill="1" applyBorder="1" applyAlignment="1">
      <alignment horizontal="left" vertical="center"/>
    </xf>
    <xf numFmtId="41" fontId="21" fillId="0" borderId="3" xfId="1" applyFont="1" applyFill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 shrinkToFit="1"/>
    </xf>
    <xf numFmtId="0" fontId="23" fillId="0" borderId="28" xfId="0" applyNumberFormat="1" applyFont="1" applyBorder="1" applyAlignment="1">
      <alignment horizontal="center" vertical="center" shrinkToFit="1"/>
    </xf>
    <xf numFmtId="0" fontId="21" fillId="0" borderId="42" xfId="0" applyNumberFormat="1" applyFont="1" applyBorder="1" applyAlignment="1">
      <alignment horizontal="center" vertical="center" shrinkToFit="1"/>
    </xf>
    <xf numFmtId="0" fontId="21" fillId="0" borderId="15" xfId="0" applyNumberFormat="1" applyFont="1" applyBorder="1" applyAlignment="1">
      <alignment horizontal="center" vertical="center" shrinkToFit="1"/>
    </xf>
    <xf numFmtId="0" fontId="21" fillId="0" borderId="6" xfId="1" applyNumberFormat="1" applyFont="1" applyFill="1" applyBorder="1" applyAlignment="1">
      <alignment horizontal="center" vertical="center" shrinkToFit="1"/>
    </xf>
    <xf numFmtId="0" fontId="21" fillId="0" borderId="5" xfId="1" applyNumberFormat="1" applyFont="1" applyFill="1" applyBorder="1" applyAlignment="1">
      <alignment horizontal="center" vertical="center" shrinkToFit="1"/>
    </xf>
    <xf numFmtId="41" fontId="21" fillId="0" borderId="6" xfId="0" applyNumberFormat="1" applyFont="1" applyFill="1" applyBorder="1" applyAlignment="1">
      <alignment horizontal="center" vertical="center"/>
    </xf>
    <xf numFmtId="41" fontId="21" fillId="0" borderId="5" xfId="0" applyNumberFormat="1" applyFont="1" applyFill="1" applyBorder="1" applyAlignment="1">
      <alignment horizontal="center" vertical="center"/>
    </xf>
    <xf numFmtId="177" fontId="21" fillId="0" borderId="6" xfId="0" applyNumberFormat="1" applyFont="1" applyFill="1" applyBorder="1" applyAlignment="1">
      <alignment horizontal="center" vertical="center"/>
    </xf>
    <xf numFmtId="177" fontId="21" fillId="0" borderId="5" xfId="0" applyNumberFormat="1" applyFont="1" applyFill="1" applyBorder="1" applyAlignment="1">
      <alignment horizontal="center" vertical="center"/>
    </xf>
    <xf numFmtId="9" fontId="21" fillId="0" borderId="25" xfId="0" applyNumberFormat="1" applyFont="1" applyFill="1" applyBorder="1" applyAlignment="1">
      <alignment horizontal="left" vertical="center"/>
    </xf>
    <xf numFmtId="9" fontId="21" fillId="0" borderId="29" xfId="0" applyNumberFormat="1" applyFont="1" applyFill="1" applyBorder="1" applyAlignment="1">
      <alignment horizontal="left" vertical="center"/>
    </xf>
    <xf numFmtId="41" fontId="21" fillId="0" borderId="0" xfId="1" applyFont="1" applyFill="1" applyBorder="1" applyAlignment="1">
      <alignment horizontal="center" vertical="center"/>
    </xf>
    <xf numFmtId="0" fontId="21" fillId="0" borderId="6" xfId="1" applyNumberFormat="1" applyFont="1" applyBorder="1" applyAlignment="1">
      <alignment horizontal="center" vertical="center" wrapText="1" shrinkToFit="1"/>
    </xf>
    <xf numFmtId="0" fontId="21" fillId="0" borderId="21" xfId="1" applyNumberFormat="1" applyFont="1" applyBorder="1" applyAlignment="1">
      <alignment horizontal="center" vertical="center" shrinkToFit="1"/>
    </xf>
    <xf numFmtId="9" fontId="21" fillId="4" borderId="22" xfId="0" applyNumberFormat="1" applyFont="1" applyFill="1" applyBorder="1" applyAlignment="1">
      <alignment horizontal="left" vertical="center"/>
    </xf>
    <xf numFmtId="9" fontId="21" fillId="4" borderId="39" xfId="0" applyNumberFormat="1" applyFont="1" applyFill="1" applyBorder="1" applyAlignment="1">
      <alignment horizontal="left" vertical="center"/>
    </xf>
    <xf numFmtId="9" fontId="21" fillId="0" borderId="26" xfId="0" applyNumberFormat="1" applyFont="1" applyFill="1" applyBorder="1" applyAlignment="1">
      <alignment horizontal="left" vertical="center"/>
    </xf>
    <xf numFmtId="9" fontId="21" fillId="0" borderId="16" xfId="0" applyNumberFormat="1" applyFont="1" applyFill="1" applyBorder="1" applyAlignment="1">
      <alignment horizontal="left" vertical="center"/>
    </xf>
    <xf numFmtId="41" fontId="21" fillId="0" borderId="16" xfId="1" applyFont="1" applyFill="1" applyBorder="1" applyAlignment="1">
      <alignment horizontal="center" vertical="center"/>
    </xf>
    <xf numFmtId="0" fontId="21" fillId="0" borderId="10" xfId="1" applyNumberFormat="1" applyFont="1" applyBorder="1" applyAlignment="1">
      <alignment horizontal="center" vertical="center" shrinkToFit="1"/>
    </xf>
    <xf numFmtId="9" fontId="21" fillId="0" borderId="22" xfId="0" applyNumberFormat="1" applyFont="1" applyFill="1" applyBorder="1" applyAlignment="1">
      <alignment horizontal="left" vertical="center"/>
    </xf>
    <xf numFmtId="9" fontId="21" fillId="0" borderId="39" xfId="0" applyNumberFormat="1" applyFont="1" applyFill="1" applyBorder="1" applyAlignment="1">
      <alignment horizontal="left" vertical="center"/>
    </xf>
    <xf numFmtId="178" fontId="21" fillId="0" borderId="2" xfId="0" applyNumberFormat="1" applyFont="1" applyFill="1" applyBorder="1" applyAlignment="1">
      <alignment horizontal="center" vertical="center"/>
    </xf>
    <xf numFmtId="178" fontId="21" fillId="0" borderId="3" xfId="0" applyNumberFormat="1" applyFont="1" applyFill="1" applyBorder="1" applyAlignment="1">
      <alignment horizontal="center" vertical="center"/>
    </xf>
    <xf numFmtId="178" fontId="21" fillId="0" borderId="32" xfId="0" applyNumberFormat="1" applyFont="1" applyFill="1" applyBorder="1" applyAlignment="1">
      <alignment horizontal="center" vertical="center"/>
    </xf>
    <xf numFmtId="178" fontId="21" fillId="0" borderId="22" xfId="0" applyNumberFormat="1" applyFont="1" applyFill="1" applyBorder="1" applyAlignment="1">
      <alignment horizontal="left" vertical="center"/>
    </xf>
    <xf numFmtId="178" fontId="21" fillId="0" borderId="39" xfId="0" applyNumberFormat="1" applyFont="1" applyFill="1" applyBorder="1" applyAlignment="1">
      <alignment horizontal="left" vertical="center"/>
    </xf>
    <xf numFmtId="0" fontId="21" fillId="0" borderId="5" xfId="1" applyNumberFormat="1" applyFont="1" applyBorder="1" applyAlignment="1">
      <alignment horizontal="center" vertical="center" wrapText="1" shrinkToFit="1"/>
    </xf>
    <xf numFmtId="178" fontId="21" fillId="0" borderId="25" xfId="0" applyNumberFormat="1" applyFont="1" applyFill="1" applyBorder="1" applyAlignment="1">
      <alignment horizontal="left" vertical="center"/>
    </xf>
    <xf numFmtId="178" fontId="21" fillId="0" borderId="29" xfId="0" applyNumberFormat="1" applyFont="1" applyFill="1" applyBorder="1" applyAlignment="1">
      <alignment horizontal="left" vertical="center"/>
    </xf>
    <xf numFmtId="9" fontId="21" fillId="0" borderId="33" xfId="0" applyNumberFormat="1" applyFont="1" applyFill="1" applyBorder="1" applyAlignment="1">
      <alignment horizontal="left" vertical="center" wrapText="1"/>
    </xf>
    <xf numFmtId="9" fontId="21" fillId="0" borderId="0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center" vertical="center" wrapText="1" shrinkToFit="1"/>
    </xf>
    <xf numFmtId="0" fontId="21" fillId="0" borderId="15" xfId="0" applyNumberFormat="1" applyFont="1" applyBorder="1" applyAlignment="1">
      <alignment horizontal="center" vertical="center" wrapText="1" shrinkToFit="1"/>
    </xf>
    <xf numFmtId="0" fontId="21" fillId="0" borderId="6" xfId="1" applyNumberFormat="1" applyFont="1" applyBorder="1" applyAlignment="1">
      <alignment horizontal="center" vertical="top" wrapText="1" shrinkToFit="1"/>
    </xf>
    <xf numFmtId="0" fontId="21" fillId="0" borderId="10" xfId="1" applyNumberFormat="1" applyFont="1" applyBorder="1" applyAlignment="1">
      <alignment horizontal="center" vertical="top" wrapText="1" shrinkToFit="1"/>
    </xf>
    <xf numFmtId="0" fontId="21" fillId="0" borderId="21" xfId="1" applyNumberFormat="1" applyFont="1" applyBorder="1" applyAlignment="1">
      <alignment horizontal="center" vertical="top" wrapText="1" shrinkToFit="1"/>
    </xf>
    <xf numFmtId="9" fontId="21" fillId="0" borderId="2" xfId="0" applyNumberFormat="1" applyFont="1" applyFill="1" applyBorder="1" applyAlignment="1">
      <alignment horizontal="center" vertical="center"/>
    </xf>
    <xf numFmtId="9" fontId="21" fillId="0" borderId="3" xfId="0" applyNumberFormat="1" applyFont="1" applyFill="1" applyBorder="1" applyAlignment="1">
      <alignment horizontal="center" vertical="center"/>
    </xf>
    <xf numFmtId="9" fontId="21" fillId="0" borderId="32" xfId="0" applyNumberFormat="1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35"/>
  <sheetViews>
    <sheetView workbookViewId="0">
      <selection activeCell="D9" sqref="D9"/>
    </sheetView>
  </sheetViews>
  <sheetFormatPr defaultRowHeight="13.5"/>
  <cols>
    <col min="1" max="1" width="8" customWidth="1"/>
    <col min="4" max="4" width="12.88671875" customWidth="1"/>
    <col min="5" max="5" width="12.5546875" customWidth="1"/>
    <col min="6" max="6" width="11.77734375" customWidth="1"/>
    <col min="7" max="7" width="9.5546875" bestFit="1" customWidth="1"/>
    <col min="8" max="8" width="10.109375" customWidth="1"/>
  </cols>
  <sheetData>
    <row r="2" spans="1:8" ht="19.5">
      <c r="A2" s="5"/>
      <c r="B2" s="5"/>
      <c r="C2" s="5"/>
    </row>
    <row r="3" spans="1:8" ht="27">
      <c r="A3" s="11"/>
      <c r="B3" s="14"/>
      <c r="C3" s="14"/>
      <c r="D3" s="14" t="s">
        <v>42</v>
      </c>
      <c r="E3" s="14"/>
      <c r="F3" s="14"/>
      <c r="G3" s="15"/>
    </row>
    <row r="4" spans="1:8" ht="22.5">
      <c r="C4" s="13"/>
      <c r="D4" s="13"/>
      <c r="E4" s="13"/>
      <c r="F4" s="13"/>
    </row>
    <row r="5" spans="1:8" ht="18" customHeight="1">
      <c r="A5" s="5" t="s">
        <v>1</v>
      </c>
      <c r="H5" s="2" t="s">
        <v>6</v>
      </c>
    </row>
    <row r="6" spans="1:8" ht="24.75" customHeight="1">
      <c r="A6" s="361" t="s">
        <v>2</v>
      </c>
      <c r="B6" s="362"/>
      <c r="C6" s="363"/>
      <c r="D6" s="1" t="s">
        <v>39</v>
      </c>
      <c r="E6" s="1" t="s">
        <v>40</v>
      </c>
      <c r="F6" s="361" t="s">
        <v>3</v>
      </c>
      <c r="G6" s="363"/>
      <c r="H6" s="1" t="s">
        <v>4</v>
      </c>
    </row>
    <row r="7" spans="1:8" ht="23.25" customHeight="1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19</v>
      </c>
      <c r="F7" s="16" t="s">
        <v>20</v>
      </c>
      <c r="G7" s="16" t="s">
        <v>21</v>
      </c>
      <c r="H7" s="16"/>
    </row>
    <row r="8" spans="1:8" ht="23.25" customHeight="1">
      <c r="A8" s="7" t="s">
        <v>0</v>
      </c>
      <c r="B8" s="6"/>
      <c r="C8" s="6"/>
      <c r="D8" s="12">
        <v>1027160</v>
      </c>
      <c r="E8" s="12">
        <v>3909384</v>
      </c>
      <c r="F8" s="12">
        <v>2886685</v>
      </c>
      <c r="G8" s="12">
        <v>4461</v>
      </c>
      <c r="H8" s="3"/>
    </row>
    <row r="9" spans="1:8" ht="23.25" customHeight="1">
      <c r="A9" s="6"/>
      <c r="B9" s="16" t="s">
        <v>7</v>
      </c>
      <c r="C9" s="16" t="s">
        <v>8</v>
      </c>
      <c r="D9" s="17">
        <v>368414</v>
      </c>
      <c r="E9" s="17">
        <v>419978</v>
      </c>
      <c r="F9" s="17">
        <v>51564</v>
      </c>
      <c r="G9" s="17"/>
      <c r="H9" s="3"/>
    </row>
    <row r="10" spans="1:8" ht="23.25" customHeight="1">
      <c r="A10" s="6"/>
      <c r="B10" s="16" t="s">
        <v>9</v>
      </c>
      <c r="C10" s="16" t="s">
        <v>8</v>
      </c>
      <c r="D10" s="17">
        <v>137007</v>
      </c>
      <c r="E10" s="17">
        <v>204708</v>
      </c>
      <c r="F10" s="17">
        <v>67701</v>
      </c>
      <c r="G10" s="17"/>
      <c r="H10" s="3"/>
    </row>
    <row r="11" spans="1:8" ht="23.25" customHeight="1">
      <c r="A11" s="6"/>
      <c r="B11" s="16" t="s">
        <v>10</v>
      </c>
      <c r="C11" s="16" t="s">
        <v>8</v>
      </c>
      <c r="D11" s="17">
        <v>81112</v>
      </c>
      <c r="E11" s="17">
        <v>100490</v>
      </c>
      <c r="F11" s="17">
        <v>19378</v>
      </c>
      <c r="G11" s="17"/>
      <c r="H11" s="3"/>
    </row>
    <row r="12" spans="1:8" ht="23.25" customHeight="1">
      <c r="A12" s="6"/>
      <c r="B12" s="16" t="s">
        <v>11</v>
      </c>
      <c r="C12" s="16" t="s">
        <v>8</v>
      </c>
      <c r="D12" s="17">
        <v>77313</v>
      </c>
      <c r="E12" s="17">
        <v>79280</v>
      </c>
      <c r="F12" s="17">
        <v>1967</v>
      </c>
      <c r="G12" s="17"/>
      <c r="H12" s="3"/>
    </row>
    <row r="13" spans="1:8" ht="23.25" customHeight="1">
      <c r="A13" s="6"/>
      <c r="B13" s="16" t="s">
        <v>12</v>
      </c>
      <c r="C13" s="16" t="s">
        <v>8</v>
      </c>
      <c r="D13" s="17">
        <v>120953</v>
      </c>
      <c r="E13" s="17">
        <v>126028</v>
      </c>
      <c r="F13" s="17">
        <v>5075</v>
      </c>
      <c r="G13" s="17"/>
      <c r="H13" s="3"/>
    </row>
    <row r="14" spans="1:8" ht="23.25" customHeight="1">
      <c r="A14" s="6"/>
      <c r="B14" s="16" t="s">
        <v>13</v>
      </c>
      <c r="C14" s="16" t="s">
        <v>8</v>
      </c>
      <c r="D14" s="17">
        <v>204361</v>
      </c>
      <c r="E14" s="17">
        <v>199900</v>
      </c>
      <c r="F14" s="17">
        <v>0</v>
      </c>
      <c r="G14" s="17">
        <v>4461</v>
      </c>
      <c r="H14" s="3"/>
    </row>
    <row r="15" spans="1:8" ht="23.25" customHeight="1">
      <c r="A15" s="6"/>
      <c r="B15" s="16" t="s">
        <v>14</v>
      </c>
      <c r="C15" s="16" t="s">
        <v>8</v>
      </c>
      <c r="D15" s="17">
        <v>28000</v>
      </c>
      <c r="E15" s="17">
        <v>2600000</v>
      </c>
      <c r="F15" s="17">
        <v>2572000</v>
      </c>
      <c r="G15" s="17"/>
      <c r="H15" s="3"/>
    </row>
    <row r="16" spans="1:8" ht="23.25" customHeight="1">
      <c r="A16" s="6"/>
      <c r="B16" s="16" t="s">
        <v>15</v>
      </c>
      <c r="C16" s="16" t="s">
        <v>8</v>
      </c>
      <c r="D16" s="17">
        <v>10000</v>
      </c>
      <c r="E16" s="17">
        <v>179000</v>
      </c>
      <c r="F16" s="17">
        <v>169000</v>
      </c>
      <c r="G16" s="17"/>
      <c r="H16" s="3"/>
    </row>
    <row r="17" spans="1:8" ht="23.25" customHeight="1">
      <c r="A17" s="20"/>
      <c r="B17" s="21"/>
      <c r="C17" s="21"/>
      <c r="D17" s="22"/>
      <c r="E17" s="22"/>
      <c r="F17" s="22"/>
      <c r="G17" s="22"/>
      <c r="H17" s="23"/>
    </row>
    <row r="18" spans="1:8" ht="23.25" customHeight="1">
      <c r="A18" s="5" t="s">
        <v>5</v>
      </c>
    </row>
    <row r="19" spans="1:8" ht="23.25" customHeight="1">
      <c r="A19" s="8" t="s">
        <v>2</v>
      </c>
      <c r="B19" s="9"/>
      <c r="C19" s="10"/>
      <c r="D19" s="1" t="s">
        <v>39</v>
      </c>
      <c r="E19" s="1" t="s">
        <v>41</v>
      </c>
      <c r="F19" s="361" t="s">
        <v>3</v>
      </c>
      <c r="G19" s="363"/>
      <c r="H19" s="1" t="s">
        <v>4</v>
      </c>
    </row>
    <row r="20" spans="1:8" ht="23.25" customHeight="1">
      <c r="A20" s="16" t="s">
        <v>22</v>
      </c>
      <c r="B20" s="16" t="s">
        <v>23</v>
      </c>
      <c r="C20" s="16" t="s">
        <v>24</v>
      </c>
      <c r="D20" s="16" t="s">
        <v>25</v>
      </c>
      <c r="E20" s="16" t="s">
        <v>25</v>
      </c>
      <c r="F20" s="16" t="s">
        <v>26</v>
      </c>
      <c r="G20" s="16" t="s">
        <v>27</v>
      </c>
      <c r="H20" s="4"/>
    </row>
    <row r="21" spans="1:8" ht="23.25" customHeight="1">
      <c r="A21" s="7" t="s">
        <v>0</v>
      </c>
      <c r="B21" s="6"/>
      <c r="C21" s="6"/>
      <c r="D21" s="12">
        <v>1027160</v>
      </c>
      <c r="E21" s="12">
        <v>3909384</v>
      </c>
      <c r="F21" s="12">
        <v>2886685</v>
      </c>
      <c r="G21" s="12">
        <v>4461</v>
      </c>
      <c r="H21" s="3"/>
    </row>
    <row r="22" spans="1:8" ht="23.25" customHeight="1">
      <c r="A22" s="6"/>
      <c r="B22" s="16" t="s">
        <v>28</v>
      </c>
      <c r="C22" s="16" t="s">
        <v>29</v>
      </c>
      <c r="D22" s="17">
        <v>368414</v>
      </c>
      <c r="E22" s="17">
        <v>419978</v>
      </c>
      <c r="F22" s="17">
        <v>51564</v>
      </c>
      <c r="G22" s="17"/>
      <c r="H22" s="3"/>
    </row>
    <row r="23" spans="1:8" ht="23.25" customHeight="1">
      <c r="A23" s="6"/>
      <c r="B23" s="16" t="s">
        <v>30</v>
      </c>
      <c r="C23" s="16" t="s">
        <v>29</v>
      </c>
      <c r="D23" s="17">
        <v>137007</v>
      </c>
      <c r="E23" s="17">
        <v>204708</v>
      </c>
      <c r="F23" s="17">
        <v>67701</v>
      </c>
      <c r="G23" s="17"/>
      <c r="H23" s="3"/>
    </row>
    <row r="24" spans="1:8" ht="23.25" customHeight="1">
      <c r="A24" s="6"/>
      <c r="B24" s="16" t="s">
        <v>31</v>
      </c>
      <c r="C24" s="16" t="s">
        <v>29</v>
      </c>
      <c r="D24" s="17">
        <v>81112</v>
      </c>
      <c r="E24" s="17">
        <v>100490</v>
      </c>
      <c r="F24" s="17">
        <v>19378</v>
      </c>
      <c r="G24" s="17"/>
      <c r="H24" s="3"/>
    </row>
    <row r="25" spans="1:8" ht="23.25" customHeight="1">
      <c r="A25" s="6"/>
      <c r="B25" s="16" t="s">
        <v>32</v>
      </c>
      <c r="C25" s="16" t="s">
        <v>29</v>
      </c>
      <c r="D25" s="17">
        <v>77313</v>
      </c>
      <c r="E25" s="17">
        <v>79280</v>
      </c>
      <c r="F25" s="17">
        <v>1967</v>
      </c>
      <c r="G25" s="17"/>
      <c r="H25" s="3"/>
    </row>
    <row r="26" spans="1:8" ht="23.25" customHeight="1">
      <c r="A26" s="6"/>
      <c r="B26" s="16" t="s">
        <v>33</v>
      </c>
      <c r="C26" s="16" t="s">
        <v>29</v>
      </c>
      <c r="D26" s="17">
        <v>120953</v>
      </c>
      <c r="E26" s="17">
        <v>126028</v>
      </c>
      <c r="F26" s="17">
        <v>5075</v>
      </c>
      <c r="G26" s="17"/>
      <c r="H26" s="3"/>
    </row>
    <row r="27" spans="1:8" ht="23.25" customHeight="1">
      <c r="A27" s="6"/>
      <c r="B27" s="16" t="s">
        <v>34</v>
      </c>
      <c r="C27" s="16" t="s">
        <v>29</v>
      </c>
      <c r="D27" s="17">
        <v>204361</v>
      </c>
      <c r="E27" s="17">
        <v>199900</v>
      </c>
      <c r="F27" s="17" t="s">
        <v>38</v>
      </c>
      <c r="G27" s="17">
        <v>4461</v>
      </c>
      <c r="H27" s="3"/>
    </row>
    <row r="28" spans="1:8" ht="23.25" customHeight="1">
      <c r="A28" s="6"/>
      <c r="B28" s="16" t="s">
        <v>35</v>
      </c>
      <c r="C28" s="16" t="s">
        <v>29</v>
      </c>
      <c r="D28" s="17">
        <v>28000</v>
      </c>
      <c r="E28" s="17">
        <v>2600000</v>
      </c>
      <c r="F28" s="17">
        <v>2572000</v>
      </c>
      <c r="G28" s="17"/>
      <c r="H28" s="3"/>
    </row>
    <row r="29" spans="1:8" ht="23.25" customHeight="1">
      <c r="A29" s="6"/>
      <c r="B29" s="16" t="s">
        <v>36</v>
      </c>
      <c r="C29" s="16" t="s">
        <v>29</v>
      </c>
      <c r="D29" s="17">
        <v>10000</v>
      </c>
      <c r="E29" s="17">
        <v>179000</v>
      </c>
      <c r="F29" s="17">
        <v>169000</v>
      </c>
      <c r="G29" s="17"/>
      <c r="H29" s="3"/>
    </row>
    <row r="30" spans="1:8" ht="23.25" customHeight="1">
      <c r="A30" s="20"/>
      <c r="B30" s="21"/>
      <c r="C30" s="21"/>
      <c r="D30" s="22"/>
      <c r="E30" s="22"/>
      <c r="F30" s="22"/>
      <c r="G30" s="22"/>
      <c r="H30" s="23"/>
    </row>
    <row r="31" spans="1:8" ht="23.25" customHeight="1">
      <c r="A31" s="20"/>
      <c r="B31" s="21"/>
      <c r="C31" s="21"/>
      <c r="D31" s="22"/>
      <c r="E31" s="22"/>
      <c r="F31" s="22"/>
      <c r="G31" s="22"/>
      <c r="H31" s="23"/>
    </row>
    <row r="32" spans="1:8" ht="23.25" customHeight="1">
      <c r="A32" s="20"/>
      <c r="B32" s="20"/>
      <c r="H32" s="23"/>
    </row>
    <row r="33" spans="2:6" ht="33.75">
      <c r="C33" s="18" t="s">
        <v>37</v>
      </c>
      <c r="D33" s="18"/>
      <c r="E33" s="18"/>
      <c r="F33" s="19"/>
    </row>
    <row r="35" spans="2:6" ht="33.75">
      <c r="B35" s="18"/>
      <c r="C35" s="18"/>
      <c r="D35" s="18"/>
      <c r="E35" s="18"/>
      <c r="F35" s="19"/>
    </row>
  </sheetData>
  <mergeCells count="3">
    <mergeCell ref="A6:C6"/>
    <mergeCell ref="F6:G6"/>
    <mergeCell ref="F19:G19"/>
  </mergeCells>
  <phoneticPr fontId="2" type="noConversion"/>
  <pageMargins left="0.41" right="0.24" top="0.36" bottom="0.45" header="0.5" footer="0.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F28" sqref="F28"/>
    </sheetView>
  </sheetViews>
  <sheetFormatPr defaultRowHeight="13.5"/>
  <cols>
    <col min="1" max="1" width="6.33203125" style="295" customWidth="1"/>
    <col min="2" max="16384" width="8.88671875" style="295"/>
  </cols>
  <sheetData>
    <row r="1" spans="1:12" ht="41.25" customHeight="1">
      <c r="A1" s="364" t="s">
        <v>146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33" customHeight="1"/>
    <row r="3" spans="1:12" s="296" customFormat="1" ht="16.5" customHeight="1">
      <c r="A3" s="296" t="s">
        <v>147</v>
      </c>
      <c r="B3" s="296" t="s">
        <v>180</v>
      </c>
    </row>
    <row r="4" spans="1:12" s="296" customFormat="1" ht="16.5" customHeight="1"/>
    <row r="5" spans="1:12" s="296" customFormat="1" ht="16.5" customHeight="1">
      <c r="A5" s="296" t="s">
        <v>148</v>
      </c>
      <c r="B5" s="296" t="s">
        <v>168</v>
      </c>
    </row>
    <row r="6" spans="1:12" s="296" customFormat="1" ht="16.5" customHeight="1"/>
    <row r="7" spans="1:12" s="296" customFormat="1" ht="16.5" customHeight="1">
      <c r="A7" s="296" t="s">
        <v>149</v>
      </c>
      <c r="B7" s="296" t="s">
        <v>150</v>
      </c>
      <c r="F7" s="296" t="s">
        <v>151</v>
      </c>
    </row>
    <row r="8" spans="1:12" s="296" customFormat="1" ht="16.5" customHeight="1">
      <c r="B8" s="296" t="s">
        <v>152</v>
      </c>
      <c r="F8" s="296" t="s">
        <v>173</v>
      </c>
    </row>
    <row r="9" spans="1:12" s="296" customFormat="1" ht="16.5" customHeight="1">
      <c r="B9" s="296" t="s">
        <v>169</v>
      </c>
      <c r="F9" s="296" t="s">
        <v>153</v>
      </c>
    </row>
    <row r="10" spans="1:12" s="296" customFormat="1" ht="16.5" customHeight="1">
      <c r="B10" s="296" t="s">
        <v>154</v>
      </c>
      <c r="F10" s="296" t="s">
        <v>171</v>
      </c>
    </row>
    <row r="11" spans="1:12" s="296" customFormat="1" ht="16.5" customHeight="1">
      <c r="B11" s="296" t="s">
        <v>155</v>
      </c>
      <c r="F11" s="296" t="s">
        <v>156</v>
      </c>
    </row>
    <row r="12" spans="1:12" s="296" customFormat="1" ht="16.5" customHeight="1">
      <c r="B12" s="296" t="s">
        <v>170</v>
      </c>
      <c r="F12" s="296" t="s">
        <v>172</v>
      </c>
    </row>
    <row r="13" spans="1:12" s="296" customFormat="1" ht="16.5" customHeight="1">
      <c r="B13" s="296" t="s">
        <v>157</v>
      </c>
    </row>
    <row r="14" spans="1:12" s="296" customFormat="1" ht="16.5" customHeight="1"/>
    <row r="15" spans="1:12" s="296" customFormat="1" ht="16.5" customHeight="1">
      <c r="A15" s="296" t="s">
        <v>158</v>
      </c>
      <c r="B15" s="296" t="s">
        <v>159</v>
      </c>
    </row>
    <row r="16" spans="1:12" s="296" customFormat="1" ht="16.5" customHeight="1"/>
    <row r="17" spans="1:2" s="296" customFormat="1" ht="16.5" customHeight="1">
      <c r="A17" s="296" t="s">
        <v>160</v>
      </c>
      <c r="B17" s="296" t="s">
        <v>161</v>
      </c>
    </row>
    <row r="18" spans="1:2" s="296" customFormat="1" ht="16.5" customHeight="1"/>
    <row r="19" spans="1:2" s="296" customFormat="1" ht="16.5" customHeight="1">
      <c r="A19" s="296" t="s">
        <v>162</v>
      </c>
      <c r="B19" s="296" t="s">
        <v>163</v>
      </c>
    </row>
    <row r="20" spans="1:2" s="296" customFormat="1" ht="16.5" customHeight="1">
      <c r="B20" s="296" t="s">
        <v>164</v>
      </c>
    </row>
    <row r="21" spans="1:2" s="296" customFormat="1" ht="16.5" customHeight="1"/>
    <row r="22" spans="1:2" s="296" customFormat="1" ht="16.5" customHeight="1"/>
    <row r="23" spans="1:2" s="296" customFormat="1" ht="16.5" customHeight="1">
      <c r="A23" s="296" t="s">
        <v>165</v>
      </c>
      <c r="B23" s="296" t="s">
        <v>166</v>
      </c>
    </row>
    <row r="24" spans="1:2" s="296" customFormat="1" ht="16.5" customHeight="1">
      <c r="B24" s="296" t="s">
        <v>167</v>
      </c>
    </row>
    <row r="25" spans="1:2" s="296" customFormat="1" ht="16.5" customHeight="1"/>
  </sheetData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46"/>
  <sheetViews>
    <sheetView workbookViewId="0">
      <selection activeCell="G22" sqref="G22"/>
    </sheetView>
  </sheetViews>
  <sheetFormatPr defaultRowHeight="11.25"/>
  <cols>
    <col min="1" max="2" width="10" style="52" customWidth="1"/>
    <col min="3" max="4" width="10.5546875" style="53" customWidth="1"/>
    <col min="5" max="5" width="8.88671875" style="52" customWidth="1"/>
    <col min="6" max="6" width="7.77734375" style="167" customWidth="1"/>
    <col min="7" max="8" width="10" style="52" customWidth="1"/>
    <col min="9" max="10" width="10.5546875" style="53" customWidth="1"/>
    <col min="11" max="11" width="8.88671875" style="52" customWidth="1"/>
    <col min="12" max="12" width="7.77734375" style="52" customWidth="1"/>
    <col min="13" max="16384" width="8.88671875" style="52"/>
  </cols>
  <sheetData>
    <row r="1" spans="1:14" ht="25.5">
      <c r="A1" s="368" t="s">
        <v>140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4" spans="1:14" ht="22.5" customHeight="1" thickBot="1">
      <c r="K4" s="369" t="s">
        <v>76</v>
      </c>
      <c r="L4" s="369"/>
    </row>
    <row r="5" spans="1:14" s="55" customFormat="1" ht="22.5" customHeight="1">
      <c r="A5" s="370" t="s">
        <v>77</v>
      </c>
      <c r="B5" s="371"/>
      <c r="C5" s="371"/>
      <c r="D5" s="371"/>
      <c r="E5" s="371"/>
      <c r="F5" s="371"/>
      <c r="G5" s="371" t="s">
        <v>78</v>
      </c>
      <c r="H5" s="371"/>
      <c r="I5" s="371"/>
      <c r="J5" s="371"/>
      <c r="K5" s="371"/>
      <c r="L5" s="372"/>
    </row>
    <row r="6" spans="1:14" s="55" customFormat="1" ht="22.5" customHeight="1">
      <c r="A6" s="373" t="s">
        <v>16</v>
      </c>
      <c r="B6" s="365" t="s">
        <v>17</v>
      </c>
      <c r="C6" s="374" t="s">
        <v>136</v>
      </c>
      <c r="D6" s="374" t="s">
        <v>137</v>
      </c>
      <c r="E6" s="376" t="s">
        <v>80</v>
      </c>
      <c r="F6" s="378" t="s">
        <v>81</v>
      </c>
      <c r="G6" s="365" t="s">
        <v>16</v>
      </c>
      <c r="H6" s="365" t="s">
        <v>17</v>
      </c>
      <c r="I6" s="374" t="s">
        <v>136</v>
      </c>
      <c r="J6" s="374" t="s">
        <v>138</v>
      </c>
      <c r="K6" s="365" t="s">
        <v>79</v>
      </c>
      <c r="L6" s="366"/>
    </row>
    <row r="7" spans="1:14" s="55" customFormat="1" ht="22.5" customHeight="1">
      <c r="A7" s="373"/>
      <c r="B7" s="365"/>
      <c r="C7" s="375"/>
      <c r="D7" s="375"/>
      <c r="E7" s="377"/>
      <c r="F7" s="379"/>
      <c r="G7" s="365"/>
      <c r="H7" s="365"/>
      <c r="I7" s="375"/>
      <c r="J7" s="375"/>
      <c r="K7" s="340" t="s">
        <v>80</v>
      </c>
      <c r="L7" s="341" t="s">
        <v>81</v>
      </c>
    </row>
    <row r="8" spans="1:14" s="58" customFormat="1" ht="30" customHeight="1">
      <c r="A8" s="168"/>
      <c r="B8" s="169"/>
      <c r="C8" s="170">
        <f>SUM(C9:C18)</f>
        <v>321672</v>
      </c>
      <c r="D8" s="170">
        <f>SUM(D9:D18)</f>
        <v>342094</v>
      </c>
      <c r="E8" s="171">
        <f t="shared" ref="E8:E14" si="0">D8-C8</f>
        <v>20422</v>
      </c>
      <c r="F8" s="188">
        <v>100</v>
      </c>
      <c r="G8" s="169"/>
      <c r="H8" s="169"/>
      <c r="I8" s="170">
        <f>I9+I13+I14+I18+I17</f>
        <v>321672</v>
      </c>
      <c r="J8" s="170">
        <f>J9+J13+J14+J18+J17</f>
        <v>342094</v>
      </c>
      <c r="K8" s="170">
        <f t="shared" ref="K8:K18" si="1">J8-I8</f>
        <v>20422</v>
      </c>
      <c r="L8" s="172">
        <v>100</v>
      </c>
      <c r="M8" s="173"/>
    </row>
    <row r="9" spans="1:14" s="58" customFormat="1" ht="30" customHeight="1">
      <c r="A9" s="174" t="s">
        <v>82</v>
      </c>
      <c r="B9" s="59" t="s">
        <v>83</v>
      </c>
      <c r="C9" s="56">
        <v>40320</v>
      </c>
      <c r="D9" s="56">
        <v>40320</v>
      </c>
      <c r="E9" s="57">
        <f t="shared" si="0"/>
        <v>0</v>
      </c>
      <c r="F9" s="246">
        <v>12</v>
      </c>
      <c r="G9" s="367" t="s">
        <v>64</v>
      </c>
      <c r="H9" s="342"/>
      <c r="I9" s="56">
        <f>SUM(I10:I12)</f>
        <v>256912</v>
      </c>
      <c r="J9" s="56">
        <f>SUM(J10:J12)</f>
        <v>270297</v>
      </c>
      <c r="K9" s="56">
        <f t="shared" si="1"/>
        <v>13385</v>
      </c>
      <c r="L9" s="247">
        <v>79</v>
      </c>
      <c r="N9" s="173"/>
    </row>
    <row r="10" spans="1:14" s="58" customFormat="1" ht="30" customHeight="1">
      <c r="A10" s="174" t="s">
        <v>84</v>
      </c>
      <c r="B10" s="59" t="s">
        <v>84</v>
      </c>
      <c r="C10" s="60">
        <v>252055</v>
      </c>
      <c r="D10" s="60">
        <v>268226</v>
      </c>
      <c r="E10" s="57">
        <f t="shared" si="0"/>
        <v>16171</v>
      </c>
      <c r="F10" s="246">
        <v>78</v>
      </c>
      <c r="G10" s="367"/>
      <c r="H10" s="342" t="s">
        <v>7</v>
      </c>
      <c r="I10" s="56">
        <v>226555</v>
      </c>
      <c r="J10" s="56">
        <v>238486</v>
      </c>
      <c r="K10" s="56">
        <f t="shared" si="1"/>
        <v>11931</v>
      </c>
      <c r="L10" s="247">
        <v>70</v>
      </c>
    </row>
    <row r="11" spans="1:14" s="55" customFormat="1" ht="30" customHeight="1">
      <c r="A11" s="174" t="s">
        <v>85</v>
      </c>
      <c r="B11" s="59" t="s">
        <v>85</v>
      </c>
      <c r="C11" s="60">
        <v>2000</v>
      </c>
      <c r="D11" s="60">
        <v>2000</v>
      </c>
      <c r="E11" s="57">
        <f t="shared" si="0"/>
        <v>0</v>
      </c>
      <c r="F11" s="246">
        <v>1</v>
      </c>
      <c r="G11" s="367"/>
      <c r="H11" s="59" t="s">
        <v>59</v>
      </c>
      <c r="I11" s="56">
        <v>1800</v>
      </c>
      <c r="J11" s="56">
        <v>1800</v>
      </c>
      <c r="K11" s="56">
        <f t="shared" si="1"/>
        <v>0</v>
      </c>
      <c r="L11" s="247"/>
    </row>
    <row r="12" spans="1:14" s="55" customFormat="1" ht="30" customHeight="1">
      <c r="A12" s="175" t="s">
        <v>86</v>
      </c>
      <c r="B12" s="343" t="s">
        <v>86</v>
      </c>
      <c r="C12" s="60">
        <v>5000</v>
      </c>
      <c r="D12" s="60">
        <v>5000</v>
      </c>
      <c r="E12" s="57">
        <f t="shared" si="0"/>
        <v>0</v>
      </c>
      <c r="F12" s="246">
        <v>2</v>
      </c>
      <c r="G12" s="367"/>
      <c r="H12" s="343" t="s">
        <v>11</v>
      </c>
      <c r="I12" s="56">
        <v>28557</v>
      </c>
      <c r="J12" s="56">
        <v>30011</v>
      </c>
      <c r="K12" s="56">
        <f t="shared" si="1"/>
        <v>1454</v>
      </c>
      <c r="L12" s="247"/>
      <c r="N12" s="61"/>
    </row>
    <row r="13" spans="1:14" s="55" customFormat="1" ht="30" customHeight="1">
      <c r="A13" s="175" t="s">
        <v>88</v>
      </c>
      <c r="B13" s="343" t="s">
        <v>88</v>
      </c>
      <c r="C13" s="60">
        <v>20997</v>
      </c>
      <c r="D13" s="60">
        <v>25248</v>
      </c>
      <c r="E13" s="57">
        <f t="shared" si="0"/>
        <v>4251</v>
      </c>
      <c r="F13" s="246">
        <v>7</v>
      </c>
      <c r="G13" s="59" t="s">
        <v>87</v>
      </c>
      <c r="H13" s="343" t="s">
        <v>43</v>
      </c>
      <c r="I13" s="56">
        <v>12500</v>
      </c>
      <c r="J13" s="56">
        <v>12500</v>
      </c>
      <c r="K13" s="56">
        <f t="shared" si="1"/>
        <v>0</v>
      </c>
      <c r="L13" s="247">
        <v>4</v>
      </c>
    </row>
    <row r="14" spans="1:14" s="55" customFormat="1" ht="27" customHeight="1">
      <c r="A14" s="175" t="s">
        <v>89</v>
      </c>
      <c r="B14" s="343" t="s">
        <v>89</v>
      </c>
      <c r="C14" s="60">
        <v>1300</v>
      </c>
      <c r="D14" s="60">
        <v>1300</v>
      </c>
      <c r="E14" s="57">
        <f t="shared" si="0"/>
        <v>0</v>
      </c>
      <c r="F14" s="246"/>
      <c r="G14" s="380" t="s">
        <v>66</v>
      </c>
      <c r="H14" s="343"/>
      <c r="I14" s="60">
        <f>SUM(I15:I16)</f>
        <v>49970</v>
      </c>
      <c r="J14" s="60">
        <f>SUM(J15:J16)</f>
        <v>56634</v>
      </c>
      <c r="K14" s="56">
        <f t="shared" si="1"/>
        <v>6664</v>
      </c>
      <c r="L14" s="247">
        <v>17</v>
      </c>
    </row>
    <row r="15" spans="1:14" s="55" customFormat="1" ht="30" customHeight="1">
      <c r="A15" s="175"/>
      <c r="B15" s="343"/>
      <c r="C15" s="60"/>
      <c r="D15" s="60"/>
      <c r="E15" s="57"/>
      <c r="F15" s="246"/>
      <c r="G15" s="380"/>
      <c r="H15" s="343" t="s">
        <v>11</v>
      </c>
      <c r="I15" s="60">
        <v>20700</v>
      </c>
      <c r="J15" s="60">
        <v>20700</v>
      </c>
      <c r="K15" s="56">
        <f t="shared" si="1"/>
        <v>0</v>
      </c>
      <c r="L15" s="247"/>
    </row>
    <row r="16" spans="1:14" s="55" customFormat="1" ht="29.25" customHeight="1">
      <c r="A16" s="62"/>
      <c r="B16" s="158"/>
      <c r="C16" s="64"/>
      <c r="D16" s="64"/>
      <c r="E16" s="158"/>
      <c r="F16" s="187"/>
      <c r="G16" s="380"/>
      <c r="H16" s="343" t="s">
        <v>66</v>
      </c>
      <c r="I16" s="60">
        <v>29270</v>
      </c>
      <c r="J16" s="60">
        <v>35934</v>
      </c>
      <c r="K16" s="56">
        <f t="shared" si="1"/>
        <v>6664</v>
      </c>
      <c r="L16" s="247"/>
      <c r="M16" s="176"/>
      <c r="N16" s="177"/>
    </row>
    <row r="17" spans="1:14" s="55" customFormat="1" ht="24.75" customHeight="1">
      <c r="A17" s="242"/>
      <c r="B17" s="243"/>
      <c r="C17" s="244"/>
      <c r="D17" s="244"/>
      <c r="E17" s="243"/>
      <c r="F17" s="245"/>
      <c r="G17" s="158" t="s">
        <v>68</v>
      </c>
      <c r="H17" s="158" t="s">
        <v>68</v>
      </c>
      <c r="I17" s="64">
        <v>760</v>
      </c>
      <c r="J17" s="64">
        <v>760</v>
      </c>
      <c r="K17" s="185">
        <f t="shared" si="1"/>
        <v>0</v>
      </c>
      <c r="L17" s="248"/>
      <c r="M17" s="176"/>
      <c r="N17" s="177"/>
    </row>
    <row r="18" spans="1:14" s="55" customFormat="1" ht="31.5" customHeight="1" thickBot="1">
      <c r="A18" s="238"/>
      <c r="B18" s="239"/>
      <c r="C18" s="240"/>
      <c r="D18" s="240"/>
      <c r="E18" s="239"/>
      <c r="F18" s="241"/>
      <c r="G18" s="178" t="s">
        <v>90</v>
      </c>
      <c r="H18" s="178" t="s">
        <v>91</v>
      </c>
      <c r="I18" s="66">
        <v>1530</v>
      </c>
      <c r="J18" s="66">
        <v>1903</v>
      </c>
      <c r="K18" s="67">
        <f t="shared" si="1"/>
        <v>373</v>
      </c>
      <c r="L18" s="249"/>
    </row>
    <row r="19" spans="1:14" ht="24.75" customHeight="1">
      <c r="A19" s="55"/>
      <c r="B19" s="55"/>
      <c r="C19" s="61"/>
      <c r="D19" s="61"/>
      <c r="E19" s="55"/>
      <c r="F19" s="179"/>
      <c r="G19" s="55"/>
      <c r="H19" s="55"/>
      <c r="I19" s="61"/>
      <c r="J19" s="61"/>
      <c r="K19" s="55"/>
      <c r="L19" s="55"/>
    </row>
    <row r="20" spans="1:14" ht="27" customHeight="1"/>
    <row r="21" spans="1:14" ht="18" customHeight="1"/>
    <row r="22" spans="1:14" ht="18" customHeight="1"/>
    <row r="23" spans="1:14" ht="18" customHeight="1"/>
    <row r="24" spans="1:14" ht="18" customHeight="1"/>
    <row r="25" spans="1:14" ht="18" customHeight="1"/>
    <row r="26" spans="1:14" ht="18" customHeight="1"/>
    <row r="27" spans="1:14" ht="20.25" customHeight="1"/>
    <row r="28" spans="1:14" ht="24" customHeight="1"/>
    <row r="29" spans="1:14" ht="18" customHeight="1"/>
    <row r="30" spans="1:14" ht="18" customHeight="1"/>
    <row r="31" spans="1:14" ht="18" customHeight="1"/>
    <row r="32" spans="1:1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0.25" customHeight="1"/>
    <row r="46" ht="20.25" customHeight="1"/>
  </sheetData>
  <mergeCells count="17">
    <mergeCell ref="G14:G16"/>
    <mergeCell ref="G6:G7"/>
    <mergeCell ref="H6:H7"/>
    <mergeCell ref="I6:I7"/>
    <mergeCell ref="J6:J7"/>
    <mergeCell ref="K6:L6"/>
    <mergeCell ref="G9:G12"/>
    <mergeCell ref="A1:L1"/>
    <mergeCell ref="K4:L4"/>
    <mergeCell ref="A5:F5"/>
    <mergeCell ref="G5:L5"/>
    <mergeCell ref="A6:A7"/>
    <mergeCell ref="B6:B7"/>
    <mergeCell ref="C6:C7"/>
    <mergeCell ref="D6:D7"/>
    <mergeCell ref="E6:E7"/>
    <mergeCell ref="F6:F7"/>
  </mergeCells>
  <phoneticPr fontId="2" type="noConversion"/>
  <pageMargins left="0.51181102362204722" right="0.31496062992125984" top="0.9448818897637796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57"/>
  <sheetViews>
    <sheetView workbookViewId="0">
      <selection activeCell="I22" sqref="I22"/>
    </sheetView>
  </sheetViews>
  <sheetFormatPr defaultRowHeight="18" customHeight="1" outlineLevelRow="1"/>
  <cols>
    <col min="1" max="1" width="10.44140625" style="42" customWidth="1"/>
    <col min="2" max="2" width="11.88671875" style="42" customWidth="1"/>
    <col min="3" max="3" width="14.77734375" style="42" customWidth="1"/>
    <col min="4" max="4" width="13.21875" style="42" customWidth="1"/>
    <col min="5" max="5" width="12.44140625" style="42" customWidth="1"/>
    <col min="6" max="6" width="10.109375" style="42" customWidth="1"/>
    <col min="7" max="7" width="8.88671875" style="25" customWidth="1"/>
    <col min="8" max="8" width="17.21875" style="42" customWidth="1"/>
    <col min="9" max="9" width="10.77734375" style="33" customWidth="1"/>
    <col min="10" max="10" width="12.21875" style="42" bestFit="1" customWidth="1"/>
    <col min="11" max="11" width="9.5546875" style="42" bestFit="1" customWidth="1"/>
    <col min="12" max="16384" width="8.88671875" style="42"/>
  </cols>
  <sheetData>
    <row r="1" spans="1:13" ht="24.75" customHeight="1">
      <c r="A1" s="383" t="s">
        <v>139</v>
      </c>
      <c r="B1" s="383"/>
      <c r="C1" s="383"/>
      <c r="D1" s="383"/>
      <c r="E1" s="383"/>
      <c r="F1" s="383"/>
      <c r="G1" s="383"/>
      <c r="H1" s="383"/>
      <c r="I1" s="383"/>
    </row>
    <row r="2" spans="1:13" ht="19.5" customHeight="1" thickBot="1">
      <c r="A2" s="24"/>
      <c r="B2" s="24"/>
      <c r="C2" s="24"/>
      <c r="D2" s="24"/>
      <c r="E2" s="24"/>
      <c r="F2" s="24"/>
      <c r="G2" s="54"/>
      <c r="H2" s="24"/>
      <c r="I2" s="51" t="s">
        <v>76</v>
      </c>
    </row>
    <row r="3" spans="1:13" s="69" customFormat="1" ht="18" customHeight="1">
      <c r="A3" s="384" t="s">
        <v>103</v>
      </c>
      <c r="B3" s="385"/>
      <c r="C3" s="385"/>
      <c r="D3" s="68" t="s">
        <v>126</v>
      </c>
      <c r="E3" s="68" t="s">
        <v>135</v>
      </c>
      <c r="F3" s="386" t="s">
        <v>104</v>
      </c>
      <c r="G3" s="388" t="s">
        <v>81</v>
      </c>
      <c r="H3" s="385" t="s">
        <v>67</v>
      </c>
      <c r="I3" s="390"/>
    </row>
    <row r="4" spans="1:13" s="69" customFormat="1" ht="18" customHeight="1">
      <c r="A4" s="70" t="s">
        <v>16</v>
      </c>
      <c r="B4" s="71" t="s">
        <v>17</v>
      </c>
      <c r="C4" s="71" t="s">
        <v>18</v>
      </c>
      <c r="D4" s="72" t="s">
        <v>47</v>
      </c>
      <c r="E4" s="72" t="s">
        <v>48</v>
      </c>
      <c r="F4" s="387"/>
      <c r="G4" s="389"/>
      <c r="H4" s="391"/>
      <c r="I4" s="392"/>
    </row>
    <row r="5" spans="1:13" s="69" customFormat="1" ht="22.5" customHeight="1">
      <c r="A5" s="381"/>
      <c r="B5" s="382"/>
      <c r="C5" s="382"/>
      <c r="D5" s="338">
        <f>D6+D7+D17+D20+D22+D32</f>
        <v>321672</v>
      </c>
      <c r="E5" s="338">
        <f>E6+E7+E17+E20+E22+E32</f>
        <v>342094</v>
      </c>
      <c r="F5" s="338">
        <f>F6+F7+F17+F20+F22+F32</f>
        <v>20422</v>
      </c>
      <c r="G5" s="337">
        <v>100</v>
      </c>
      <c r="H5" s="73"/>
      <c r="I5" s="224"/>
    </row>
    <row r="6" spans="1:13" s="69" customFormat="1" ht="56.25" customHeight="1">
      <c r="A6" s="74" t="s">
        <v>82</v>
      </c>
      <c r="B6" s="75" t="s">
        <v>105</v>
      </c>
      <c r="C6" s="76" t="s">
        <v>105</v>
      </c>
      <c r="D6" s="334">
        <v>40320</v>
      </c>
      <c r="E6" s="334">
        <v>40320</v>
      </c>
      <c r="F6" s="77">
        <f>E6-D6</f>
        <v>0</v>
      </c>
      <c r="G6" s="337">
        <v>12</v>
      </c>
      <c r="H6" s="228"/>
      <c r="I6" s="227"/>
      <c r="J6" s="79"/>
    </row>
    <row r="7" spans="1:13" s="69" customFormat="1" ht="26.25" customHeight="1">
      <c r="A7" s="82"/>
      <c r="B7" s="83"/>
      <c r="C7" s="84"/>
      <c r="D7" s="339">
        <f>SUM(D8:D16)</f>
        <v>252055</v>
      </c>
      <c r="E7" s="339">
        <f>SUM(E8:E16)</f>
        <v>268226</v>
      </c>
      <c r="F7" s="339">
        <f>SUM(F8:F16)</f>
        <v>16171</v>
      </c>
      <c r="G7" s="337">
        <f>E7/E5*100</f>
        <v>78.407104480055196</v>
      </c>
      <c r="H7" s="80"/>
      <c r="I7" s="225"/>
      <c r="J7" s="81"/>
      <c r="K7" s="81"/>
      <c r="L7" s="81"/>
      <c r="M7" s="81"/>
    </row>
    <row r="8" spans="1:13" s="69" customFormat="1" ht="24.95" customHeight="1" outlineLevel="1">
      <c r="A8" s="410" t="s">
        <v>131</v>
      </c>
      <c r="B8" s="411" t="s">
        <v>131</v>
      </c>
      <c r="C8" s="400" t="s">
        <v>106</v>
      </c>
      <c r="D8" s="401">
        <v>24569</v>
      </c>
      <c r="E8" s="401">
        <v>25786</v>
      </c>
      <c r="F8" s="402">
        <f>E8-D8</f>
        <v>1217</v>
      </c>
      <c r="G8" s="393"/>
      <c r="H8" s="229" t="s">
        <v>7</v>
      </c>
      <c r="I8" s="213">
        <v>1193080</v>
      </c>
      <c r="J8" s="81"/>
      <c r="K8" s="81"/>
      <c r="L8" s="81"/>
      <c r="M8" s="81"/>
    </row>
    <row r="9" spans="1:13" s="69" customFormat="1" ht="24.95" customHeight="1" outlineLevel="1">
      <c r="A9" s="410"/>
      <c r="B9" s="412"/>
      <c r="C9" s="400"/>
      <c r="D9" s="401"/>
      <c r="E9" s="401"/>
      <c r="F9" s="402"/>
      <c r="G9" s="393"/>
      <c r="H9" s="231" t="s">
        <v>11</v>
      </c>
      <c r="I9" s="215">
        <v>24000</v>
      </c>
      <c r="J9" s="81"/>
      <c r="K9" s="81"/>
      <c r="L9" s="81"/>
      <c r="M9" s="81"/>
    </row>
    <row r="10" spans="1:13" s="69" customFormat="1" ht="24.95" customHeight="1" outlineLevel="1">
      <c r="A10" s="410"/>
      <c r="B10" s="412"/>
      <c r="C10" s="400"/>
      <c r="D10" s="401"/>
      <c r="E10" s="401"/>
      <c r="F10" s="402"/>
      <c r="G10" s="393"/>
      <c r="H10" s="230" t="s">
        <v>127</v>
      </c>
      <c r="I10" s="214">
        <v>0</v>
      </c>
      <c r="J10" s="85"/>
      <c r="K10" s="86"/>
      <c r="L10" s="81"/>
      <c r="M10" s="81"/>
    </row>
    <row r="11" spans="1:13" s="69" customFormat="1" ht="24.95" customHeight="1" outlineLevel="1">
      <c r="A11" s="410"/>
      <c r="B11" s="412"/>
      <c r="C11" s="394" t="s">
        <v>112</v>
      </c>
      <c r="D11" s="396">
        <v>221126</v>
      </c>
      <c r="E11" s="396">
        <v>232080</v>
      </c>
      <c r="F11" s="398">
        <f>E11-D11</f>
        <v>10954</v>
      </c>
      <c r="G11" s="394"/>
      <c r="H11" s="229" t="s">
        <v>7</v>
      </c>
      <c r="I11" s="213">
        <v>10737750</v>
      </c>
      <c r="J11" s="81"/>
      <c r="K11" s="86"/>
      <c r="L11" s="81"/>
      <c r="M11" s="81"/>
    </row>
    <row r="12" spans="1:13" s="69" customFormat="1" ht="24.95" customHeight="1" outlineLevel="1">
      <c r="A12" s="410"/>
      <c r="B12" s="412"/>
      <c r="C12" s="395"/>
      <c r="D12" s="397"/>
      <c r="E12" s="397"/>
      <c r="F12" s="399"/>
      <c r="G12" s="395"/>
      <c r="H12" s="231" t="s">
        <v>11</v>
      </c>
      <c r="I12" s="215">
        <v>216000</v>
      </c>
      <c r="J12" s="81"/>
      <c r="K12" s="86"/>
      <c r="L12" s="81"/>
      <c r="M12" s="81"/>
    </row>
    <row r="13" spans="1:13" s="69" customFormat="1" ht="24.95" customHeight="1" outlineLevel="1">
      <c r="A13" s="410"/>
      <c r="B13" s="412"/>
      <c r="C13" s="395"/>
      <c r="D13" s="397"/>
      <c r="E13" s="397"/>
      <c r="F13" s="399"/>
      <c r="G13" s="395"/>
      <c r="H13" s="230" t="s">
        <v>127</v>
      </c>
      <c r="I13" s="215">
        <v>0</v>
      </c>
      <c r="J13" s="85"/>
      <c r="K13" s="81"/>
      <c r="L13" s="81"/>
      <c r="M13" s="81"/>
    </row>
    <row r="14" spans="1:13" s="69" customFormat="1" ht="24.95" customHeight="1" outlineLevel="1">
      <c r="A14" s="410"/>
      <c r="B14" s="412"/>
      <c r="C14" s="394" t="s">
        <v>113</v>
      </c>
      <c r="D14" s="415">
        <v>6360</v>
      </c>
      <c r="E14" s="415">
        <v>6360</v>
      </c>
      <c r="F14" s="402">
        <f>E14-D14</f>
        <v>0</v>
      </c>
      <c r="G14" s="393"/>
      <c r="H14" s="232"/>
      <c r="I14" s="213"/>
      <c r="J14" s="85"/>
      <c r="K14" s="81"/>
      <c r="L14" s="81"/>
      <c r="M14" s="81"/>
    </row>
    <row r="15" spans="1:13" s="69" customFormat="1" ht="24.95" customHeight="1" outlineLevel="1">
      <c r="A15" s="410"/>
      <c r="B15" s="412"/>
      <c r="C15" s="395"/>
      <c r="D15" s="415"/>
      <c r="E15" s="415"/>
      <c r="F15" s="402"/>
      <c r="G15" s="393"/>
      <c r="H15" s="233"/>
      <c r="I15" s="214"/>
      <c r="J15" s="85"/>
      <c r="K15" s="81"/>
      <c r="L15" s="81"/>
      <c r="M15" s="81"/>
    </row>
    <row r="16" spans="1:13" s="69" customFormat="1" ht="24.95" customHeight="1" outlineLevel="1">
      <c r="A16" s="381"/>
      <c r="B16" s="413"/>
      <c r="C16" s="414"/>
      <c r="D16" s="336">
        <v>0</v>
      </c>
      <c r="E16" s="336">
        <v>4000</v>
      </c>
      <c r="F16" s="289">
        <f>E16-D16</f>
        <v>4000</v>
      </c>
      <c r="G16" s="335"/>
      <c r="H16" s="233" t="s">
        <v>132</v>
      </c>
      <c r="I16" s="214">
        <v>4000000</v>
      </c>
      <c r="J16" s="85"/>
      <c r="K16" s="81"/>
      <c r="L16" s="81"/>
      <c r="M16" s="81"/>
    </row>
    <row r="17" spans="1:13" s="69" customFormat="1" ht="22.5" customHeight="1" outlineLevel="1">
      <c r="A17" s="403" t="s">
        <v>114</v>
      </c>
      <c r="B17" s="87"/>
      <c r="C17" s="88"/>
      <c r="D17" s="89">
        <f>SUM(D18:D19)</f>
        <v>2000</v>
      </c>
      <c r="E17" s="89">
        <f>SUM(E18:E19)</f>
        <v>2000</v>
      </c>
      <c r="F17" s="291">
        <f>E17-D17</f>
        <v>0</v>
      </c>
      <c r="G17" s="344">
        <f>E17/E5*100</f>
        <v>0.58463463258636517</v>
      </c>
      <c r="H17" s="90"/>
      <c r="I17" s="216"/>
      <c r="J17" s="81"/>
      <c r="K17" s="81"/>
      <c r="L17" s="81"/>
      <c r="M17" s="81"/>
    </row>
    <row r="18" spans="1:13" s="69" customFormat="1" ht="23.25" customHeight="1" outlineLevel="1">
      <c r="A18" s="404"/>
      <c r="B18" s="405" t="s">
        <v>114</v>
      </c>
      <c r="C18" s="226" t="s">
        <v>115</v>
      </c>
      <c r="D18" s="91"/>
      <c r="E18" s="91"/>
      <c r="F18" s="290"/>
      <c r="G18" s="92"/>
      <c r="H18" s="234"/>
      <c r="I18" s="217"/>
    </row>
    <row r="19" spans="1:13" s="69" customFormat="1" ht="27" customHeight="1" outlineLevel="1" thickBot="1">
      <c r="A19" s="347"/>
      <c r="B19" s="407"/>
      <c r="C19" s="348" t="s">
        <v>116</v>
      </c>
      <c r="D19" s="349">
        <v>2000</v>
      </c>
      <c r="E19" s="349">
        <v>2000</v>
      </c>
      <c r="F19" s="350">
        <f>E19-D19</f>
        <v>0</v>
      </c>
      <c r="G19" s="348"/>
      <c r="H19" s="351"/>
      <c r="I19" s="352"/>
    </row>
    <row r="20" spans="1:13" s="69" customFormat="1" ht="12" customHeight="1" outlineLevel="1">
      <c r="A20" s="439" t="s">
        <v>86</v>
      </c>
      <c r="B20" s="440" t="s">
        <v>86</v>
      </c>
      <c r="C20" s="441" t="s">
        <v>177</v>
      </c>
      <c r="D20" s="442">
        <v>5000</v>
      </c>
      <c r="E20" s="442">
        <v>5000</v>
      </c>
      <c r="F20" s="443">
        <f>E20-D20</f>
        <v>0</v>
      </c>
      <c r="G20" s="440">
        <f>E20/E5*100</f>
        <v>1.4615865814659128</v>
      </c>
      <c r="H20" s="444"/>
      <c r="I20" s="446"/>
    </row>
    <row r="21" spans="1:13" s="69" customFormat="1" ht="12.75" customHeight="1" outlineLevel="1">
      <c r="A21" s="406"/>
      <c r="B21" s="405"/>
      <c r="C21" s="405"/>
      <c r="D21" s="408"/>
      <c r="E21" s="408"/>
      <c r="F21" s="409"/>
      <c r="G21" s="405"/>
      <c r="H21" s="445"/>
      <c r="I21" s="447"/>
      <c r="J21" s="79"/>
    </row>
    <row r="22" spans="1:13" s="69" customFormat="1" ht="27" customHeight="1" outlineLevel="1">
      <c r="A22" s="353"/>
      <c r="B22" s="354"/>
      <c r="C22" s="355"/>
      <c r="D22" s="356">
        <f>SUM(D23:D31)</f>
        <v>20997</v>
      </c>
      <c r="E22" s="356">
        <f>SUM(E23:E31)</f>
        <v>25248</v>
      </c>
      <c r="F22" s="346">
        <f>E22-D22</f>
        <v>4251</v>
      </c>
      <c r="G22" s="345">
        <f>E22/E5*100</f>
        <v>7.3804276017702728</v>
      </c>
      <c r="H22" s="73"/>
      <c r="I22" s="357"/>
    </row>
    <row r="23" spans="1:13" s="69" customFormat="1" ht="20.100000000000001" customHeight="1" outlineLevel="1">
      <c r="A23" s="404" t="s">
        <v>88</v>
      </c>
      <c r="B23" s="417" t="s">
        <v>88</v>
      </c>
      <c r="C23" s="419" t="s">
        <v>117</v>
      </c>
      <c r="D23" s="420">
        <v>13109</v>
      </c>
      <c r="E23" s="420">
        <v>16547</v>
      </c>
      <c r="F23" s="421">
        <f>E23-D23</f>
        <v>3438</v>
      </c>
      <c r="G23" s="419"/>
      <c r="H23" s="236"/>
      <c r="I23" s="220"/>
    </row>
    <row r="24" spans="1:13" s="69" customFormat="1" ht="20.100000000000001" customHeight="1" outlineLevel="1">
      <c r="A24" s="404"/>
      <c r="B24" s="418"/>
      <c r="C24" s="405"/>
      <c r="D24" s="415"/>
      <c r="E24" s="415"/>
      <c r="F24" s="409"/>
      <c r="G24" s="405"/>
      <c r="H24" s="236" t="s">
        <v>105</v>
      </c>
      <c r="I24" s="220">
        <v>3370168</v>
      </c>
    </row>
    <row r="25" spans="1:13" s="69" customFormat="1" ht="20.100000000000001" customHeight="1" outlineLevel="1">
      <c r="A25" s="404"/>
      <c r="B25" s="418"/>
      <c r="C25" s="405"/>
      <c r="D25" s="415"/>
      <c r="E25" s="415"/>
      <c r="F25" s="409"/>
      <c r="G25" s="405"/>
      <c r="H25" s="236" t="s">
        <v>89</v>
      </c>
      <c r="I25" s="220">
        <v>80925</v>
      </c>
    </row>
    <row r="26" spans="1:13" s="69" customFormat="1" ht="20.100000000000001" customHeight="1" outlineLevel="1">
      <c r="A26" s="404"/>
      <c r="B26" s="418"/>
      <c r="C26" s="405"/>
      <c r="D26" s="415"/>
      <c r="E26" s="415"/>
      <c r="F26" s="409"/>
      <c r="G26" s="405"/>
      <c r="H26" s="236" t="s">
        <v>11</v>
      </c>
      <c r="I26" s="220">
        <v>-11271</v>
      </c>
    </row>
    <row r="27" spans="1:13" s="69" customFormat="1" ht="20.100000000000001" customHeight="1" outlineLevel="1">
      <c r="A27" s="404"/>
      <c r="B27" s="418"/>
      <c r="C27" s="405"/>
      <c r="D27" s="415"/>
      <c r="E27" s="415"/>
      <c r="F27" s="409"/>
      <c r="G27" s="405"/>
      <c r="H27" s="236" t="s">
        <v>121</v>
      </c>
      <c r="I27" s="220">
        <v>169</v>
      </c>
    </row>
    <row r="28" spans="1:13" s="69" customFormat="1" ht="20.100000000000001" customHeight="1">
      <c r="A28" s="404"/>
      <c r="B28" s="418"/>
      <c r="C28" s="405"/>
      <c r="D28" s="415"/>
      <c r="E28" s="415"/>
      <c r="F28" s="409"/>
      <c r="G28" s="405"/>
      <c r="H28" s="236" t="s">
        <v>122</v>
      </c>
      <c r="I28" s="220">
        <v>-2646</v>
      </c>
    </row>
    <row r="29" spans="1:13" s="69" customFormat="1" ht="20.100000000000001" customHeight="1">
      <c r="A29" s="404"/>
      <c r="B29" s="418"/>
      <c r="C29" s="405"/>
      <c r="D29" s="415"/>
      <c r="E29" s="415"/>
      <c r="F29" s="409"/>
      <c r="G29" s="405"/>
      <c r="H29" s="236" t="s">
        <v>123</v>
      </c>
      <c r="I29" s="220">
        <f>SUM(I23:I28)</f>
        <v>3437345</v>
      </c>
    </row>
    <row r="30" spans="1:13" s="69" customFormat="1" ht="20.100000000000001" customHeight="1">
      <c r="A30" s="404"/>
      <c r="B30" s="418"/>
      <c r="C30" s="448" t="s">
        <v>178</v>
      </c>
      <c r="D30" s="360">
        <v>6710</v>
      </c>
      <c r="E30" s="360">
        <v>7424</v>
      </c>
      <c r="F30" s="359">
        <f>E30-D30</f>
        <v>714</v>
      </c>
      <c r="G30" s="358"/>
      <c r="H30" s="78" t="s">
        <v>176</v>
      </c>
      <c r="I30" s="221">
        <v>713748</v>
      </c>
    </row>
    <row r="31" spans="1:13" s="69" customFormat="1" ht="24.95" customHeight="1">
      <c r="A31" s="416"/>
      <c r="B31" s="418"/>
      <c r="C31" s="449"/>
      <c r="D31" s="333">
        <v>1178</v>
      </c>
      <c r="E31" s="333">
        <v>1277</v>
      </c>
      <c r="F31" s="359">
        <f>E31-D31</f>
        <v>99</v>
      </c>
      <c r="G31" s="332"/>
      <c r="H31" s="78" t="s">
        <v>179</v>
      </c>
      <c r="I31" s="221">
        <v>99225</v>
      </c>
    </row>
    <row r="32" spans="1:13" s="69" customFormat="1" ht="24.95" customHeight="1">
      <c r="A32" s="425" t="s">
        <v>89</v>
      </c>
      <c r="B32" s="93"/>
      <c r="C32" s="94"/>
      <c r="D32" s="333">
        <f>SUM(D33:D36)</f>
        <v>1300</v>
      </c>
      <c r="E32" s="333">
        <f>SUM(E33:E36)</f>
        <v>1300</v>
      </c>
      <c r="F32" s="334">
        <f>E32-D32</f>
        <v>0</v>
      </c>
      <c r="G32" s="332"/>
      <c r="H32" s="78"/>
      <c r="I32" s="222"/>
    </row>
    <row r="33" spans="1:9" s="69" customFormat="1" ht="24.95" customHeight="1">
      <c r="A33" s="426"/>
      <c r="B33" s="418" t="s">
        <v>89</v>
      </c>
      <c r="C33" s="332" t="s">
        <v>119</v>
      </c>
      <c r="D33" s="288">
        <v>100</v>
      </c>
      <c r="E33" s="288">
        <v>100</v>
      </c>
      <c r="F33" s="334">
        <f>E33-D33</f>
        <v>0</v>
      </c>
      <c r="G33" s="337">
        <f>E33/E5*100</f>
        <v>2.9231731629318258E-2</v>
      </c>
      <c r="H33" s="235"/>
      <c r="I33" s="218"/>
    </row>
    <row r="34" spans="1:9" s="69" customFormat="1" ht="24.95" customHeight="1">
      <c r="A34" s="426"/>
      <c r="B34" s="418"/>
      <c r="C34" s="430" t="s">
        <v>120</v>
      </c>
      <c r="D34" s="433">
        <v>1200</v>
      </c>
      <c r="E34" s="433">
        <v>1200</v>
      </c>
      <c r="F34" s="436">
        <f t="shared" ref="F34" si="0">E34-D34</f>
        <v>0</v>
      </c>
      <c r="G34" s="422"/>
      <c r="H34" s="80"/>
      <c r="I34" s="219"/>
    </row>
    <row r="35" spans="1:9" s="69" customFormat="1" ht="24.95" customHeight="1">
      <c r="A35" s="426"/>
      <c r="B35" s="428"/>
      <c r="C35" s="431"/>
      <c r="D35" s="434"/>
      <c r="E35" s="434"/>
      <c r="F35" s="437"/>
      <c r="G35" s="423"/>
      <c r="H35" s="236"/>
      <c r="I35" s="220"/>
    </row>
    <row r="36" spans="1:9" s="69" customFormat="1" ht="24.95" customHeight="1" thickBot="1">
      <c r="A36" s="427"/>
      <c r="B36" s="429"/>
      <c r="C36" s="432"/>
      <c r="D36" s="435"/>
      <c r="E36" s="435"/>
      <c r="F36" s="438"/>
      <c r="G36" s="424"/>
      <c r="H36" s="237"/>
      <c r="I36" s="223"/>
    </row>
    <row r="37" spans="1:9" s="43" customFormat="1" ht="10.5">
      <c r="A37" s="44"/>
      <c r="B37" s="45"/>
      <c r="C37" s="46"/>
      <c r="D37" s="47"/>
      <c r="E37" s="47"/>
      <c r="F37" s="48"/>
      <c r="G37" s="45"/>
      <c r="H37" s="49"/>
      <c r="I37" s="50"/>
    </row>
    <row r="38" spans="1:9" ht="10.5">
      <c r="A38" s="26"/>
      <c r="B38" s="26"/>
      <c r="C38" s="26"/>
      <c r="D38" s="26"/>
      <c r="E38" s="26"/>
      <c r="F38" s="26"/>
      <c r="G38" s="26"/>
      <c r="H38" s="26"/>
      <c r="I38" s="27"/>
    </row>
    <row r="39" spans="1:9" ht="10.5">
      <c r="A39" s="28"/>
      <c r="B39" s="28"/>
      <c r="C39" s="28"/>
      <c r="D39" s="28"/>
      <c r="E39" s="28"/>
      <c r="F39" s="28"/>
      <c r="G39" s="28"/>
      <c r="H39" s="28"/>
      <c r="I39" s="29"/>
    </row>
    <row r="40" spans="1:9" ht="10.5">
      <c r="A40" s="28"/>
      <c r="B40" s="28"/>
      <c r="C40" s="28"/>
      <c r="D40" s="28"/>
      <c r="E40" s="28"/>
      <c r="F40" s="28"/>
      <c r="G40" s="28"/>
      <c r="H40" s="28"/>
      <c r="I40" s="29"/>
    </row>
    <row r="41" spans="1:9" ht="10.5">
      <c r="A41" s="28"/>
      <c r="B41" s="28"/>
      <c r="C41" s="28"/>
      <c r="D41" s="28"/>
      <c r="E41" s="28"/>
      <c r="F41" s="28"/>
      <c r="G41" s="28"/>
      <c r="H41" s="28"/>
      <c r="I41" s="29"/>
    </row>
    <row r="42" spans="1:9" ht="10.5">
      <c r="A42" s="28"/>
      <c r="B42" s="28"/>
      <c r="C42" s="28"/>
      <c r="D42" s="28"/>
      <c r="E42" s="28"/>
      <c r="F42" s="28"/>
      <c r="G42" s="28"/>
      <c r="H42" s="28"/>
      <c r="I42" s="29"/>
    </row>
    <row r="43" spans="1:9" ht="10.5">
      <c r="A43" s="28"/>
      <c r="B43" s="28"/>
      <c r="C43" s="28"/>
      <c r="D43" s="28"/>
      <c r="E43" s="28"/>
      <c r="F43" s="28"/>
      <c r="G43" s="28"/>
      <c r="H43" s="28"/>
      <c r="I43" s="29"/>
    </row>
    <row r="44" spans="1:9" ht="10.5">
      <c r="A44" s="28"/>
      <c r="B44" s="28"/>
      <c r="C44" s="28"/>
      <c r="D44" s="28"/>
      <c r="E44" s="28"/>
      <c r="F44" s="28"/>
      <c r="G44" s="28"/>
      <c r="H44" s="28"/>
      <c r="I44" s="29"/>
    </row>
    <row r="45" spans="1:9" ht="10.5">
      <c r="A45" s="28"/>
      <c r="B45" s="28"/>
      <c r="C45" s="28"/>
      <c r="D45" s="28"/>
      <c r="E45" s="28"/>
      <c r="F45" s="28"/>
      <c r="G45" s="28"/>
      <c r="H45" s="28"/>
      <c r="I45" s="29"/>
    </row>
    <row r="46" spans="1:9" ht="10.5">
      <c r="A46" s="28"/>
      <c r="B46" s="28"/>
      <c r="C46" s="28"/>
      <c r="D46" s="28"/>
      <c r="E46" s="28"/>
      <c r="F46" s="28"/>
      <c r="G46" s="28"/>
      <c r="H46" s="28"/>
      <c r="I46" s="29"/>
    </row>
    <row r="47" spans="1:9" ht="10.5">
      <c r="A47" s="28"/>
      <c r="B47" s="28"/>
      <c r="C47" s="28"/>
      <c r="D47" s="28"/>
      <c r="E47" s="28"/>
      <c r="F47" s="28"/>
      <c r="G47" s="28"/>
      <c r="H47" s="28"/>
      <c r="I47" s="29"/>
    </row>
    <row r="48" spans="1:9" ht="10.5">
      <c r="A48" s="30"/>
      <c r="B48" s="30"/>
      <c r="C48" s="30"/>
      <c r="D48" s="30"/>
      <c r="E48" s="30"/>
      <c r="F48" s="30"/>
      <c r="G48" s="30"/>
      <c r="H48" s="30"/>
      <c r="I48" s="31"/>
    </row>
    <row r="49" spans="1:9" ht="10.5">
      <c r="A49" s="30"/>
      <c r="B49" s="30"/>
      <c r="C49" s="30"/>
      <c r="D49" s="30"/>
      <c r="E49" s="30"/>
      <c r="F49" s="30"/>
      <c r="G49" s="30"/>
      <c r="H49" s="30"/>
      <c r="I49" s="31"/>
    </row>
    <row r="50" spans="1:9" ht="10.5">
      <c r="A50" s="30"/>
      <c r="B50" s="30"/>
      <c r="C50" s="30"/>
      <c r="D50" s="30"/>
      <c r="E50" s="30"/>
      <c r="F50" s="30"/>
      <c r="G50" s="30"/>
      <c r="H50" s="30"/>
      <c r="I50" s="31"/>
    </row>
    <row r="51" spans="1:9" ht="10.5">
      <c r="A51" s="25"/>
      <c r="B51" s="25"/>
      <c r="C51" s="25"/>
      <c r="D51" s="25"/>
      <c r="E51" s="25"/>
      <c r="F51" s="25"/>
      <c r="H51" s="25"/>
      <c r="I51" s="32"/>
    </row>
    <row r="52" spans="1:9" ht="10.5">
      <c r="A52" s="25"/>
      <c r="B52" s="25"/>
      <c r="C52" s="25"/>
      <c r="D52" s="25"/>
      <c r="E52" s="25"/>
      <c r="F52" s="25"/>
      <c r="H52" s="25"/>
      <c r="I52" s="32"/>
    </row>
    <row r="53" spans="1:9" ht="10.5">
      <c r="A53" s="25"/>
      <c r="B53" s="25"/>
      <c r="C53" s="25"/>
      <c r="D53" s="25"/>
      <c r="E53" s="25"/>
      <c r="F53" s="25"/>
      <c r="H53" s="25"/>
      <c r="I53" s="32"/>
    </row>
    <row r="54" spans="1:9" ht="10.5">
      <c r="A54" s="25"/>
      <c r="B54" s="25"/>
      <c r="C54" s="25"/>
      <c r="D54" s="25"/>
      <c r="E54" s="25"/>
      <c r="F54" s="25"/>
      <c r="H54" s="25"/>
      <c r="I54" s="32"/>
    </row>
    <row r="55" spans="1:9" ht="10.5">
      <c r="A55" s="25"/>
      <c r="B55" s="25"/>
      <c r="C55" s="25"/>
      <c r="D55" s="25"/>
      <c r="E55" s="25"/>
      <c r="F55" s="25"/>
      <c r="H55" s="25"/>
      <c r="I55" s="32"/>
    </row>
    <row r="56" spans="1:9" ht="10.5">
      <c r="A56" s="25"/>
      <c r="B56" s="25"/>
      <c r="C56" s="25"/>
      <c r="D56" s="25"/>
      <c r="E56" s="25"/>
      <c r="F56" s="25"/>
      <c r="H56" s="25"/>
      <c r="I56" s="32"/>
    </row>
    <row r="57" spans="1:9" ht="10.5">
      <c r="A57" s="25"/>
      <c r="B57" s="25"/>
      <c r="C57" s="25"/>
      <c r="D57" s="25"/>
      <c r="E57" s="25"/>
      <c r="F57" s="25"/>
      <c r="H57" s="25"/>
      <c r="I57" s="32"/>
    </row>
  </sheetData>
  <mergeCells count="49">
    <mergeCell ref="G34:G36"/>
    <mergeCell ref="A32:A36"/>
    <mergeCell ref="B33:B36"/>
    <mergeCell ref="C34:C36"/>
    <mergeCell ref="D34:D36"/>
    <mergeCell ref="E34:E36"/>
    <mergeCell ref="F34:F36"/>
    <mergeCell ref="H20:H21"/>
    <mergeCell ref="I20:I21"/>
    <mergeCell ref="A23:A31"/>
    <mergeCell ref="B23:B31"/>
    <mergeCell ref="C23:C29"/>
    <mergeCell ref="D23:D29"/>
    <mergeCell ref="E23:E29"/>
    <mergeCell ref="F23:F29"/>
    <mergeCell ref="G23:G29"/>
    <mergeCell ref="C30:C31"/>
    <mergeCell ref="G14:G15"/>
    <mergeCell ref="A17:A18"/>
    <mergeCell ref="B18:B19"/>
    <mergeCell ref="A20:A21"/>
    <mergeCell ref="B20:B21"/>
    <mergeCell ref="C20:C21"/>
    <mergeCell ref="D20:D21"/>
    <mergeCell ref="E20:E21"/>
    <mergeCell ref="F20:F21"/>
    <mergeCell ref="G20:G21"/>
    <mergeCell ref="A8:A16"/>
    <mergeCell ref="B8:B16"/>
    <mergeCell ref="C14:C16"/>
    <mergeCell ref="D14:D15"/>
    <mergeCell ref="E14:E15"/>
    <mergeCell ref="F14:F15"/>
    <mergeCell ref="G8:G10"/>
    <mergeCell ref="C11:C13"/>
    <mergeCell ref="D11:D13"/>
    <mergeCell ref="E11:E13"/>
    <mergeCell ref="F11:F13"/>
    <mergeCell ref="G11:G13"/>
    <mergeCell ref="C8:C10"/>
    <mergeCell ref="D8:D10"/>
    <mergeCell ref="E8:E10"/>
    <mergeCell ref="F8:F10"/>
    <mergeCell ref="A5:C5"/>
    <mergeCell ref="A1:I1"/>
    <mergeCell ref="A3:C3"/>
    <mergeCell ref="F3:F4"/>
    <mergeCell ref="G3:G4"/>
    <mergeCell ref="H3:I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V85"/>
  <sheetViews>
    <sheetView tabSelected="1" workbookViewId="0">
      <pane ySplit="4" topLeftCell="A5" activePane="bottomLeft" state="frozen"/>
      <selection activeCell="C16" sqref="C16"/>
      <selection pane="bottomLeft" activeCell="A2" sqref="A2"/>
    </sheetView>
  </sheetViews>
  <sheetFormatPr defaultRowHeight="10.5"/>
  <cols>
    <col min="1" max="1" width="5.88671875" style="192" customWidth="1"/>
    <col min="2" max="2" width="7.44140625" style="192" customWidth="1"/>
    <col min="3" max="3" width="10" style="38" customWidth="1"/>
    <col min="4" max="4" width="8.88671875" style="34" customWidth="1"/>
    <col min="5" max="5" width="10" style="34" customWidth="1"/>
    <col min="6" max="6" width="10.88671875" style="192" customWidth="1"/>
    <col min="7" max="7" width="6.109375" style="193" customWidth="1"/>
    <col min="8" max="8" width="9" style="196" customWidth="1"/>
    <col min="9" max="9" width="9.109375" style="196" customWidth="1"/>
    <col min="10" max="10" width="6.88671875" style="196" customWidth="1"/>
    <col min="11" max="11" width="11.6640625" style="40" customWidth="1"/>
    <col min="12" max="12" width="5.33203125" style="25" customWidth="1"/>
    <col min="13" max="13" width="5.6640625" style="25" customWidth="1"/>
    <col min="14" max="14" width="1.5546875" style="25" customWidth="1"/>
    <col min="15" max="15" width="8.88671875" style="25" customWidth="1"/>
    <col min="16" max="16" width="3.6640625" style="25" customWidth="1"/>
    <col min="17" max="17" width="1.44140625" style="25" customWidth="1"/>
    <col min="18" max="18" width="3.109375" style="25" customWidth="1"/>
    <col min="19" max="19" width="4.21875" style="25" customWidth="1"/>
    <col min="20" max="20" width="2.77734375" style="25" customWidth="1"/>
    <col min="21" max="21" width="11.6640625" style="25" customWidth="1"/>
    <col min="22" max="22" width="9.21875" style="192" bestFit="1" customWidth="1"/>
    <col min="23" max="16384" width="8.88671875" style="192"/>
  </cols>
  <sheetData>
    <row r="1" spans="1:21" ht="25.5" customHeight="1">
      <c r="A1" s="364" t="s">
        <v>181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</row>
    <row r="2" spans="1:21" ht="24" customHeight="1" thickBot="1">
      <c r="C2" s="36"/>
      <c r="K2" s="41"/>
      <c r="U2" s="25" t="s">
        <v>53</v>
      </c>
    </row>
    <row r="3" spans="1:21" ht="15" customHeight="1">
      <c r="A3" s="455" t="s">
        <v>16</v>
      </c>
      <c r="B3" s="457" t="s">
        <v>17</v>
      </c>
      <c r="C3" s="457" t="s">
        <v>18</v>
      </c>
      <c r="D3" s="95" t="s">
        <v>126</v>
      </c>
      <c r="E3" s="95" t="s">
        <v>135</v>
      </c>
      <c r="F3" s="95" t="s">
        <v>3</v>
      </c>
      <c r="G3" s="165" t="s">
        <v>73</v>
      </c>
      <c r="H3" s="459" t="s">
        <v>124</v>
      </c>
      <c r="I3" s="459" t="s">
        <v>125</v>
      </c>
      <c r="J3" s="459" t="s">
        <v>118</v>
      </c>
      <c r="K3" s="461" t="s">
        <v>67</v>
      </c>
      <c r="L3" s="461"/>
      <c r="M3" s="461"/>
      <c r="N3" s="461"/>
      <c r="O3" s="461"/>
      <c r="P3" s="461"/>
      <c r="Q3" s="461"/>
      <c r="R3" s="461"/>
      <c r="S3" s="461"/>
      <c r="T3" s="461"/>
      <c r="U3" s="462"/>
    </row>
    <row r="4" spans="1:21" ht="15" customHeight="1">
      <c r="A4" s="456"/>
      <c r="B4" s="458"/>
      <c r="C4" s="458"/>
      <c r="D4" s="96" t="s">
        <v>48</v>
      </c>
      <c r="E4" s="96" t="s">
        <v>48</v>
      </c>
      <c r="F4" s="96" t="s">
        <v>74</v>
      </c>
      <c r="G4" s="166" t="s">
        <v>75</v>
      </c>
      <c r="H4" s="460"/>
      <c r="I4" s="460"/>
      <c r="J4" s="460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4"/>
    </row>
    <row r="5" spans="1:21" ht="22.5" customHeight="1" thickBot="1">
      <c r="A5" s="472" t="s">
        <v>54</v>
      </c>
      <c r="B5" s="473"/>
      <c r="C5" s="97"/>
      <c r="D5" s="98">
        <f>D6+D44+D50+D75+D73</f>
        <v>321672</v>
      </c>
      <c r="E5" s="98">
        <f>E6+E44+E50+E75+E73</f>
        <v>342094</v>
      </c>
      <c r="F5" s="99">
        <f>E5-D5</f>
        <v>20422</v>
      </c>
      <c r="G5" s="100">
        <v>100</v>
      </c>
      <c r="H5" s="254">
        <v>12171</v>
      </c>
      <c r="I5" s="269">
        <v>8151</v>
      </c>
      <c r="J5" s="269">
        <v>99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/>
    </row>
    <row r="6" spans="1:21" ht="20.100000000000001" customHeight="1">
      <c r="A6" s="474" t="s">
        <v>64</v>
      </c>
      <c r="B6" s="103"/>
      <c r="C6" s="104"/>
      <c r="D6" s="180">
        <f>D7+D17+D22</f>
        <v>256912</v>
      </c>
      <c r="E6" s="180">
        <f>E7+E17+E22</f>
        <v>270297</v>
      </c>
      <c r="F6" s="105">
        <f>E6-D6</f>
        <v>13385</v>
      </c>
      <c r="G6" s="287">
        <f>E6/E5*100</f>
        <v>79.012493642098363</v>
      </c>
      <c r="H6" s="255"/>
      <c r="I6" s="255"/>
      <c r="J6" s="255"/>
      <c r="K6" s="106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1:21" ht="20.100000000000001" customHeight="1">
      <c r="A7" s="475"/>
      <c r="B7" s="327" t="s">
        <v>7</v>
      </c>
      <c r="C7" s="320"/>
      <c r="D7" s="57">
        <f>SUM(D8:D16)</f>
        <v>226555</v>
      </c>
      <c r="E7" s="57">
        <f>SUM(E8:E16)</f>
        <v>238486</v>
      </c>
      <c r="F7" s="109">
        <f>E7-D7</f>
        <v>11931</v>
      </c>
      <c r="G7" s="110">
        <f>E7/E5*100</f>
        <v>69.713587493495936</v>
      </c>
      <c r="H7" s="256"/>
      <c r="I7" s="256"/>
      <c r="J7" s="256"/>
      <c r="K7" s="265"/>
      <c r="L7" s="330"/>
      <c r="M7" s="330"/>
      <c r="N7" s="330"/>
      <c r="O7" s="330"/>
      <c r="P7" s="330"/>
      <c r="Q7" s="330"/>
      <c r="R7" s="330"/>
      <c r="S7" s="330"/>
      <c r="T7" s="330"/>
      <c r="U7" s="111"/>
    </row>
    <row r="8" spans="1:21" ht="19.5" customHeight="1">
      <c r="A8" s="318"/>
      <c r="B8" s="327"/>
      <c r="C8" s="327" t="s">
        <v>92</v>
      </c>
      <c r="D8" s="194">
        <v>151140</v>
      </c>
      <c r="E8" s="194">
        <v>159672</v>
      </c>
      <c r="F8" s="112">
        <f>E8-D8</f>
        <v>8532</v>
      </c>
      <c r="G8" s="113"/>
      <c r="H8" s="194">
        <v>8532</v>
      </c>
      <c r="I8" s="257"/>
      <c r="J8" s="257"/>
      <c r="K8" s="114" t="s">
        <v>93</v>
      </c>
      <c r="L8" s="297"/>
      <c r="M8" s="297"/>
      <c r="N8" s="297"/>
      <c r="O8" s="452" t="s">
        <v>94</v>
      </c>
      <c r="P8" s="452"/>
      <c r="Q8" s="452"/>
      <c r="R8" s="452"/>
      <c r="S8" s="452"/>
      <c r="T8" s="144"/>
      <c r="U8" s="279">
        <v>8532000</v>
      </c>
    </row>
    <row r="9" spans="1:21" ht="15" customHeight="1">
      <c r="A9" s="318"/>
      <c r="B9" s="327"/>
      <c r="C9" s="320"/>
      <c r="D9" s="322"/>
      <c r="E9" s="322"/>
      <c r="F9" s="115"/>
      <c r="G9" s="116"/>
      <c r="H9" s="322"/>
      <c r="I9" s="258"/>
      <c r="J9" s="258"/>
      <c r="K9" s="299"/>
      <c r="L9" s="301"/>
      <c r="M9" s="301"/>
      <c r="N9" s="301"/>
      <c r="O9" s="301"/>
      <c r="P9" s="301"/>
      <c r="Q9" s="301"/>
      <c r="R9" s="301"/>
      <c r="S9" s="301"/>
      <c r="T9" s="450"/>
      <c r="U9" s="451"/>
    </row>
    <row r="10" spans="1:21" ht="20.100000000000001" customHeight="1">
      <c r="A10" s="318"/>
      <c r="B10" s="327"/>
      <c r="C10" s="327" t="s">
        <v>9</v>
      </c>
      <c r="D10" s="194">
        <v>43382</v>
      </c>
      <c r="E10" s="194">
        <v>45044</v>
      </c>
      <c r="F10" s="117">
        <f>E10-D10</f>
        <v>1662</v>
      </c>
      <c r="G10" s="118"/>
      <c r="H10" s="194">
        <v>1662</v>
      </c>
      <c r="I10" s="257"/>
      <c r="J10" s="257"/>
      <c r="K10" s="114" t="s">
        <v>9</v>
      </c>
      <c r="L10" s="297"/>
      <c r="M10" s="297"/>
      <c r="N10" s="297"/>
      <c r="O10" s="452" t="s">
        <v>94</v>
      </c>
      <c r="P10" s="452"/>
      <c r="Q10" s="452"/>
      <c r="R10" s="452"/>
      <c r="S10" s="452"/>
      <c r="T10" s="297"/>
      <c r="U10" s="284">
        <v>1661850</v>
      </c>
    </row>
    <row r="11" spans="1:21" ht="15" customHeight="1">
      <c r="A11" s="318"/>
      <c r="B11" s="327"/>
      <c r="C11" s="320"/>
      <c r="D11" s="194"/>
      <c r="E11" s="194"/>
      <c r="F11" s="119"/>
      <c r="G11" s="116"/>
      <c r="H11" s="194"/>
      <c r="I11" s="258"/>
      <c r="J11" s="258"/>
      <c r="K11" s="299"/>
      <c r="L11" s="301"/>
      <c r="M11" s="301"/>
      <c r="N11" s="301"/>
      <c r="O11" s="301"/>
      <c r="P11" s="301"/>
      <c r="Q11" s="301"/>
      <c r="R11" s="301"/>
      <c r="S11" s="301"/>
      <c r="T11" s="301"/>
      <c r="U11" s="325"/>
    </row>
    <row r="12" spans="1:21" ht="20.100000000000001" customHeight="1">
      <c r="A12" s="318"/>
      <c r="B12" s="327"/>
      <c r="C12" s="453" t="s">
        <v>58</v>
      </c>
      <c r="D12" s="195">
        <v>16313</v>
      </c>
      <c r="E12" s="195">
        <v>17060</v>
      </c>
      <c r="F12" s="117">
        <f>E12-D12</f>
        <v>747</v>
      </c>
      <c r="G12" s="118"/>
      <c r="H12" s="195">
        <v>747</v>
      </c>
      <c r="I12" s="257"/>
      <c r="J12" s="257"/>
      <c r="K12" s="114" t="s">
        <v>95</v>
      </c>
      <c r="L12" s="297"/>
      <c r="M12" s="297"/>
      <c r="N12" s="297"/>
      <c r="O12" s="297"/>
      <c r="P12" s="297"/>
      <c r="Q12" s="297"/>
      <c r="R12" s="297"/>
      <c r="S12" s="297"/>
      <c r="T12" s="297"/>
      <c r="U12" s="284">
        <v>746240</v>
      </c>
    </row>
    <row r="13" spans="1:21" ht="15.75" customHeight="1">
      <c r="A13" s="318"/>
      <c r="B13" s="327"/>
      <c r="C13" s="454"/>
      <c r="D13" s="194"/>
      <c r="E13" s="194"/>
      <c r="F13" s="117"/>
      <c r="G13" s="118"/>
      <c r="H13" s="194"/>
      <c r="I13" s="257"/>
      <c r="J13" s="257"/>
      <c r="K13" s="114"/>
      <c r="L13" s="297"/>
      <c r="M13" s="297"/>
      <c r="N13" s="297"/>
      <c r="O13" s="297"/>
      <c r="P13" s="297"/>
      <c r="Q13" s="297"/>
      <c r="R13" s="297"/>
      <c r="S13" s="297"/>
      <c r="T13" s="297"/>
      <c r="U13" s="284"/>
    </row>
    <row r="14" spans="1:21" ht="20.100000000000001" customHeight="1">
      <c r="A14" s="318"/>
      <c r="B14" s="327"/>
      <c r="C14" s="453" t="s">
        <v>96</v>
      </c>
      <c r="D14" s="195">
        <v>15320</v>
      </c>
      <c r="E14" s="195">
        <v>16310</v>
      </c>
      <c r="F14" s="120">
        <f>E14-D14</f>
        <v>990</v>
      </c>
      <c r="G14" s="323"/>
      <c r="H14" s="195">
        <v>990</v>
      </c>
      <c r="I14" s="259"/>
      <c r="J14" s="259"/>
      <c r="K14" s="121" t="s">
        <v>97</v>
      </c>
      <c r="L14" s="306"/>
      <c r="M14" s="306"/>
      <c r="N14" s="306"/>
      <c r="O14" s="306"/>
      <c r="P14" s="306"/>
      <c r="Q14" s="306"/>
      <c r="R14" s="306"/>
      <c r="S14" s="306"/>
      <c r="T14" s="306"/>
      <c r="U14" s="122">
        <v>990540</v>
      </c>
    </row>
    <row r="15" spans="1:21" s="196" customFormat="1" ht="26.25" customHeight="1">
      <c r="A15" s="318"/>
      <c r="B15" s="327"/>
      <c r="C15" s="465"/>
      <c r="D15" s="194"/>
      <c r="E15" s="194"/>
      <c r="F15" s="209">
        <f t="shared" ref="F15:F25" si="0">E15-D15</f>
        <v>0</v>
      </c>
      <c r="G15" s="324"/>
      <c r="H15" s="258"/>
      <c r="I15" s="258"/>
      <c r="J15" s="258"/>
      <c r="K15" s="299"/>
      <c r="L15" s="301"/>
      <c r="M15" s="301"/>
      <c r="N15" s="301"/>
      <c r="O15" s="301"/>
      <c r="P15" s="301"/>
      <c r="Q15" s="301"/>
      <c r="R15" s="301"/>
      <c r="S15" s="301"/>
      <c r="T15" s="301"/>
      <c r="U15" s="325"/>
    </row>
    <row r="16" spans="1:21" s="196" customFormat="1" ht="20.100000000000001" customHeight="1">
      <c r="A16" s="318"/>
      <c r="B16" s="327"/>
      <c r="C16" s="326" t="s">
        <v>98</v>
      </c>
      <c r="D16" s="321">
        <v>400</v>
      </c>
      <c r="E16" s="321">
        <v>400</v>
      </c>
      <c r="F16" s="270">
        <f t="shared" si="0"/>
        <v>0</v>
      </c>
      <c r="G16" s="210"/>
      <c r="H16" s="257"/>
      <c r="I16" s="257"/>
      <c r="J16" s="257"/>
      <c r="K16" s="466"/>
      <c r="L16" s="467"/>
      <c r="M16" s="297"/>
      <c r="N16" s="452"/>
      <c r="O16" s="452"/>
      <c r="P16" s="306"/>
      <c r="Q16" s="452"/>
      <c r="R16" s="452"/>
      <c r="S16" s="144"/>
      <c r="T16" s="306"/>
      <c r="U16" s="284"/>
    </row>
    <row r="17" spans="1:22" s="196" customFormat="1" ht="20.100000000000001" hidden="1" customHeight="1">
      <c r="A17" s="318"/>
      <c r="B17" s="453" t="s">
        <v>59</v>
      </c>
      <c r="C17" s="124"/>
      <c r="D17" s="57">
        <f>SUM(D18:D21)</f>
        <v>1800</v>
      </c>
      <c r="E17" s="57">
        <f>SUM(E18:E21)</f>
        <v>1800</v>
      </c>
      <c r="F17" s="125">
        <f t="shared" si="0"/>
        <v>0</v>
      </c>
      <c r="G17" s="123"/>
      <c r="H17" s="256"/>
      <c r="I17" s="256"/>
      <c r="J17" s="256"/>
      <c r="K17" s="265"/>
      <c r="L17" s="330"/>
      <c r="M17" s="330"/>
      <c r="N17" s="330"/>
      <c r="O17" s="330"/>
      <c r="P17" s="330"/>
      <c r="Q17" s="330"/>
      <c r="R17" s="330"/>
      <c r="S17" s="330"/>
      <c r="T17" s="330"/>
      <c r="U17" s="111"/>
    </row>
    <row r="18" spans="1:22" s="196" customFormat="1" ht="20.100000000000001" hidden="1" customHeight="1">
      <c r="A18" s="318"/>
      <c r="B18" s="468"/>
      <c r="C18" s="124" t="s">
        <v>60</v>
      </c>
      <c r="D18" s="322">
        <v>400</v>
      </c>
      <c r="E18" s="322">
        <v>400</v>
      </c>
      <c r="F18" s="125">
        <f t="shared" si="0"/>
        <v>0</v>
      </c>
      <c r="G18" s="123"/>
      <c r="H18" s="256"/>
      <c r="I18" s="256"/>
      <c r="J18" s="256"/>
      <c r="K18" s="469"/>
      <c r="L18" s="470"/>
      <c r="M18" s="330"/>
      <c r="N18" s="156"/>
      <c r="O18" s="330"/>
      <c r="P18" s="330"/>
      <c r="Q18" s="471"/>
      <c r="R18" s="471"/>
      <c r="S18" s="285"/>
      <c r="T18" s="330"/>
      <c r="U18" s="111"/>
    </row>
    <row r="19" spans="1:22" s="196" customFormat="1" ht="20.100000000000001" hidden="1" customHeight="1">
      <c r="A19" s="318"/>
      <c r="B19" s="327"/>
      <c r="C19" s="319" t="s">
        <v>61</v>
      </c>
      <c r="D19" s="65">
        <v>1400</v>
      </c>
      <c r="E19" s="65">
        <v>1400</v>
      </c>
      <c r="F19" s="120">
        <f t="shared" si="0"/>
        <v>0</v>
      </c>
      <c r="G19" s="323"/>
      <c r="H19" s="259"/>
      <c r="I19" s="259"/>
      <c r="J19" s="259"/>
      <c r="K19" s="314"/>
      <c r="L19" s="315"/>
      <c r="M19" s="306"/>
      <c r="N19" s="452"/>
      <c r="O19" s="452"/>
      <c r="P19" s="306"/>
      <c r="Q19" s="452"/>
      <c r="R19" s="452"/>
      <c r="S19" s="144"/>
      <c r="T19" s="306"/>
      <c r="U19" s="284"/>
    </row>
    <row r="20" spans="1:22" s="196" customFormat="1" ht="20.100000000000001" hidden="1" customHeight="1">
      <c r="A20" s="318"/>
      <c r="B20" s="327"/>
      <c r="C20" s="327"/>
      <c r="D20" s="65"/>
      <c r="E20" s="65"/>
      <c r="F20" s="117"/>
      <c r="G20" s="210"/>
      <c r="H20" s="257"/>
      <c r="I20" s="257"/>
      <c r="J20" s="257"/>
      <c r="K20" s="302"/>
      <c r="L20" s="303"/>
      <c r="M20" s="297"/>
      <c r="N20" s="484"/>
      <c r="O20" s="484"/>
      <c r="P20" s="297"/>
      <c r="Q20" s="484"/>
      <c r="R20" s="484"/>
      <c r="S20" s="129"/>
      <c r="T20" s="297"/>
      <c r="U20" s="284"/>
    </row>
    <row r="21" spans="1:22" s="196" customFormat="1" ht="20.100000000000001" hidden="1" customHeight="1">
      <c r="A21" s="318"/>
      <c r="B21" s="320"/>
      <c r="C21" s="320"/>
      <c r="D21" s="322"/>
      <c r="E21" s="322"/>
      <c r="F21" s="119"/>
      <c r="G21" s="324"/>
      <c r="H21" s="258"/>
      <c r="I21" s="258"/>
      <c r="J21" s="258"/>
      <c r="K21" s="304"/>
      <c r="L21" s="301"/>
      <c r="M21" s="301"/>
      <c r="N21" s="484"/>
      <c r="O21" s="484"/>
      <c r="P21" s="297"/>
      <c r="Q21" s="484"/>
      <c r="R21" s="484"/>
      <c r="S21" s="129"/>
      <c r="T21" s="297"/>
      <c r="U21" s="284"/>
    </row>
    <row r="22" spans="1:22" s="196" customFormat="1" ht="20.100000000000001" customHeight="1">
      <c r="A22" s="318"/>
      <c r="B22" s="327" t="s">
        <v>11</v>
      </c>
      <c r="C22" s="124"/>
      <c r="D22" s="57">
        <f>SUM(D23:D43)</f>
        <v>28557</v>
      </c>
      <c r="E22" s="57">
        <f>SUM(E23:E43)</f>
        <v>30011</v>
      </c>
      <c r="F22" s="125">
        <f t="shared" si="0"/>
        <v>1454</v>
      </c>
      <c r="G22" s="123"/>
      <c r="H22" s="256"/>
      <c r="I22" s="256"/>
      <c r="J22" s="256"/>
      <c r="K22" s="265"/>
      <c r="L22" s="330"/>
      <c r="M22" s="330"/>
      <c r="N22" s="330"/>
      <c r="O22" s="330"/>
      <c r="P22" s="330"/>
      <c r="Q22" s="330"/>
      <c r="R22" s="330"/>
      <c r="S22" s="330"/>
      <c r="T22" s="330"/>
      <c r="U22" s="111"/>
    </row>
    <row r="23" spans="1:22" s="196" customFormat="1" ht="20.100000000000001" hidden="1" customHeight="1">
      <c r="A23" s="318"/>
      <c r="B23" s="327"/>
      <c r="C23" s="476" t="s">
        <v>99</v>
      </c>
      <c r="D23" s="478">
        <v>1150</v>
      </c>
      <c r="E23" s="478">
        <v>1150</v>
      </c>
      <c r="F23" s="478">
        <f>E23-D23</f>
        <v>0</v>
      </c>
      <c r="G23" s="480"/>
      <c r="H23" s="259"/>
      <c r="I23" s="259"/>
      <c r="J23" s="259"/>
      <c r="K23" s="314"/>
      <c r="L23" s="306"/>
      <c r="M23" s="306"/>
      <c r="N23" s="306"/>
      <c r="O23" s="306"/>
      <c r="P23" s="306"/>
      <c r="Q23" s="452"/>
      <c r="R23" s="452"/>
      <c r="S23" s="306"/>
      <c r="T23" s="306"/>
      <c r="U23" s="122"/>
    </row>
    <row r="24" spans="1:22" s="196" customFormat="1" ht="20.100000000000001" hidden="1" customHeight="1">
      <c r="A24" s="318"/>
      <c r="B24" s="327"/>
      <c r="C24" s="477"/>
      <c r="D24" s="479"/>
      <c r="E24" s="479"/>
      <c r="F24" s="479"/>
      <c r="G24" s="481"/>
      <c r="H24" s="258"/>
      <c r="I24" s="258"/>
      <c r="J24" s="258"/>
      <c r="K24" s="482"/>
      <c r="L24" s="483"/>
      <c r="M24" s="301"/>
      <c r="N24" s="301"/>
      <c r="O24" s="301"/>
      <c r="P24" s="301"/>
      <c r="Q24" s="450"/>
      <c r="R24" s="450"/>
      <c r="S24" s="301"/>
      <c r="T24" s="301"/>
      <c r="U24" s="325"/>
    </row>
    <row r="25" spans="1:22" ht="20.100000000000001" hidden="1" customHeight="1">
      <c r="A25" s="318"/>
      <c r="B25" s="312"/>
      <c r="C25" s="485" t="s">
        <v>55</v>
      </c>
      <c r="D25" s="189">
        <v>4087</v>
      </c>
      <c r="E25" s="189">
        <v>4087</v>
      </c>
      <c r="F25" s="142">
        <f t="shared" si="0"/>
        <v>0</v>
      </c>
      <c r="G25" s="143"/>
      <c r="H25" s="260"/>
      <c r="I25" s="260"/>
      <c r="J25" s="260"/>
      <c r="K25" s="487"/>
      <c r="L25" s="488"/>
      <c r="M25" s="306"/>
      <c r="N25" s="452"/>
      <c r="O25" s="452"/>
      <c r="P25" s="306"/>
      <c r="Q25" s="452"/>
      <c r="R25" s="452"/>
      <c r="S25" s="144"/>
      <c r="T25" s="306"/>
      <c r="U25" s="284"/>
    </row>
    <row r="26" spans="1:22" ht="20.100000000000001" hidden="1" customHeight="1" thickBot="1">
      <c r="A26" s="183"/>
      <c r="B26" s="184"/>
      <c r="C26" s="486"/>
      <c r="D26" s="131"/>
      <c r="E26" s="131"/>
      <c r="F26" s="132"/>
      <c r="G26" s="133"/>
      <c r="H26" s="262"/>
      <c r="I26" s="262"/>
      <c r="J26" s="262"/>
      <c r="K26" s="489"/>
      <c r="L26" s="490"/>
      <c r="M26" s="300"/>
      <c r="N26" s="491"/>
      <c r="O26" s="491"/>
      <c r="P26" s="300"/>
      <c r="Q26" s="491"/>
      <c r="R26" s="491"/>
      <c r="S26" s="134"/>
      <c r="T26" s="300"/>
      <c r="U26" s="135"/>
    </row>
    <row r="27" spans="1:22" ht="21" customHeight="1">
      <c r="A27" s="318"/>
      <c r="B27" s="312"/>
      <c r="C27" s="312" t="s">
        <v>44</v>
      </c>
      <c r="D27" s="126">
        <v>10500</v>
      </c>
      <c r="E27" s="126">
        <v>11954</v>
      </c>
      <c r="F27" s="127">
        <f>E27-D27</f>
        <v>1454</v>
      </c>
      <c r="G27" s="128"/>
      <c r="H27" s="261">
        <v>261</v>
      </c>
      <c r="I27" s="261">
        <v>1192</v>
      </c>
      <c r="J27" s="261"/>
      <c r="K27" s="466" t="s">
        <v>49</v>
      </c>
      <c r="L27" s="467"/>
      <c r="M27" s="297"/>
      <c r="N27" s="484">
        <v>121146</v>
      </c>
      <c r="O27" s="484"/>
      <c r="P27" s="297" t="s">
        <v>50</v>
      </c>
      <c r="Q27" s="484">
        <v>12</v>
      </c>
      <c r="R27" s="484"/>
      <c r="S27" s="129" t="s">
        <v>51</v>
      </c>
      <c r="T27" s="297" t="s">
        <v>52</v>
      </c>
      <c r="U27" s="284">
        <v>1453748</v>
      </c>
      <c r="V27" s="196"/>
    </row>
    <row r="28" spans="1:22" ht="21" hidden="1" customHeight="1">
      <c r="A28" s="318"/>
      <c r="B28" s="130"/>
      <c r="C28" s="312"/>
      <c r="D28" s="126"/>
      <c r="E28" s="126"/>
      <c r="F28" s="127"/>
      <c r="G28" s="128"/>
      <c r="H28" s="261"/>
      <c r="I28" s="261"/>
      <c r="J28" s="261"/>
      <c r="K28" s="466"/>
      <c r="L28" s="467"/>
      <c r="M28" s="297"/>
      <c r="N28" s="484"/>
      <c r="O28" s="484"/>
      <c r="P28" s="297"/>
      <c r="Q28" s="484"/>
      <c r="R28" s="484"/>
      <c r="S28" s="129"/>
      <c r="T28" s="297"/>
      <c r="U28" s="284"/>
    </row>
    <row r="29" spans="1:22" ht="21" hidden="1" customHeight="1">
      <c r="A29" s="318"/>
      <c r="B29" s="130"/>
      <c r="C29" s="312"/>
      <c r="D29" s="126"/>
      <c r="E29" s="126"/>
      <c r="F29" s="127"/>
      <c r="G29" s="128"/>
      <c r="H29" s="261"/>
      <c r="I29" s="261"/>
      <c r="J29" s="261"/>
      <c r="K29" s="466"/>
      <c r="L29" s="467"/>
      <c r="M29" s="297"/>
      <c r="N29" s="484"/>
      <c r="O29" s="484"/>
      <c r="P29" s="297"/>
      <c r="Q29" s="484"/>
      <c r="R29" s="484"/>
      <c r="S29" s="129"/>
      <c r="T29" s="297"/>
      <c r="U29" s="284"/>
    </row>
    <row r="30" spans="1:22" ht="21" customHeight="1">
      <c r="A30" s="318"/>
      <c r="B30" s="130"/>
      <c r="C30" s="282"/>
      <c r="D30" s="136"/>
      <c r="E30" s="136"/>
      <c r="F30" s="137"/>
      <c r="G30" s="138"/>
      <c r="H30" s="263"/>
      <c r="I30" s="263"/>
      <c r="J30" s="263"/>
      <c r="K30" s="482"/>
      <c r="L30" s="483"/>
      <c r="M30" s="301"/>
      <c r="N30" s="450"/>
      <c r="O30" s="450"/>
      <c r="P30" s="301"/>
      <c r="Q30" s="450"/>
      <c r="R30" s="450"/>
      <c r="S30" s="139"/>
      <c r="T30" s="301"/>
      <c r="U30" s="325"/>
    </row>
    <row r="31" spans="1:22" ht="21" customHeight="1">
      <c r="A31" s="318"/>
      <c r="B31" s="492"/>
      <c r="C31" s="312" t="s">
        <v>72</v>
      </c>
      <c r="D31" s="126">
        <v>2140</v>
      </c>
      <c r="E31" s="126">
        <v>2140</v>
      </c>
      <c r="F31" s="127">
        <f>E31-D31</f>
        <v>0</v>
      </c>
      <c r="G31" s="128"/>
      <c r="H31" s="261"/>
      <c r="I31" s="261"/>
      <c r="J31" s="261"/>
      <c r="K31" s="466"/>
      <c r="L31" s="467"/>
      <c r="M31" s="297"/>
      <c r="N31" s="484"/>
      <c r="O31" s="484"/>
      <c r="P31" s="129"/>
      <c r="Q31" s="484"/>
      <c r="R31" s="484"/>
      <c r="S31" s="129"/>
      <c r="T31" s="297"/>
      <c r="U31" s="284"/>
    </row>
    <row r="32" spans="1:22" ht="21" hidden="1" customHeight="1">
      <c r="A32" s="318"/>
      <c r="B32" s="492"/>
      <c r="C32" s="312"/>
      <c r="D32" s="126"/>
      <c r="E32" s="126"/>
      <c r="F32" s="127"/>
      <c r="G32" s="128"/>
      <c r="H32" s="261"/>
      <c r="I32" s="261"/>
      <c r="J32" s="261"/>
      <c r="K32" s="466"/>
      <c r="L32" s="467"/>
      <c r="M32" s="297"/>
      <c r="N32" s="484"/>
      <c r="O32" s="484"/>
      <c r="P32" s="129"/>
      <c r="Q32" s="484"/>
      <c r="R32" s="484"/>
      <c r="S32" s="129"/>
      <c r="T32" s="297"/>
      <c r="U32" s="284"/>
    </row>
    <row r="33" spans="1:21" ht="21" customHeight="1">
      <c r="A33" s="318"/>
      <c r="B33" s="492"/>
      <c r="C33" s="312"/>
      <c r="D33" s="126"/>
      <c r="E33" s="126"/>
      <c r="F33" s="127"/>
      <c r="G33" s="128"/>
      <c r="H33" s="261">
        <v>5</v>
      </c>
      <c r="I33" s="261">
        <v>-5</v>
      </c>
      <c r="J33" s="261"/>
      <c r="K33" s="252" t="s">
        <v>111</v>
      </c>
      <c r="L33" s="253"/>
      <c r="M33" s="297"/>
      <c r="N33" s="484">
        <v>250000</v>
      </c>
      <c r="O33" s="484"/>
      <c r="P33" s="129" t="s">
        <v>50</v>
      </c>
      <c r="Q33" s="484">
        <v>1</v>
      </c>
      <c r="R33" s="484"/>
      <c r="S33" s="129" t="s">
        <v>63</v>
      </c>
      <c r="T33" s="297" t="s">
        <v>52</v>
      </c>
      <c r="U33" s="284">
        <f t="shared" ref="U33:U36" si="1">N33*Q33</f>
        <v>250000</v>
      </c>
    </row>
    <row r="34" spans="1:21" ht="21" customHeight="1">
      <c r="A34" s="318"/>
      <c r="B34" s="492"/>
      <c r="C34" s="312"/>
      <c r="D34" s="126"/>
      <c r="E34" s="126"/>
      <c r="F34" s="127"/>
      <c r="G34" s="128"/>
      <c r="H34" s="261">
        <v>-40</v>
      </c>
      <c r="I34" s="261">
        <v>40</v>
      </c>
      <c r="J34" s="261"/>
      <c r="K34" s="466" t="s">
        <v>71</v>
      </c>
      <c r="L34" s="467"/>
      <c r="M34" s="297"/>
      <c r="N34" s="484">
        <v>600000</v>
      </c>
      <c r="O34" s="484"/>
      <c r="P34" s="129" t="s">
        <v>50</v>
      </c>
      <c r="Q34" s="484">
        <v>1</v>
      </c>
      <c r="R34" s="484"/>
      <c r="S34" s="129" t="s">
        <v>63</v>
      </c>
      <c r="T34" s="297" t="s">
        <v>52</v>
      </c>
      <c r="U34" s="284">
        <f t="shared" si="1"/>
        <v>600000</v>
      </c>
    </row>
    <row r="35" spans="1:21" ht="21" hidden="1" customHeight="1">
      <c r="A35" s="318"/>
      <c r="B35" s="492"/>
      <c r="C35" s="312"/>
      <c r="D35" s="126"/>
      <c r="E35" s="126"/>
      <c r="F35" s="127"/>
      <c r="G35" s="128"/>
      <c r="H35" s="261"/>
      <c r="I35" s="261"/>
      <c r="J35" s="261"/>
      <c r="K35" s="302"/>
      <c r="L35" s="303"/>
      <c r="M35" s="297"/>
      <c r="N35" s="484"/>
      <c r="O35" s="484"/>
      <c r="P35" s="129"/>
      <c r="Q35" s="484"/>
      <c r="R35" s="484"/>
      <c r="S35" s="129"/>
      <c r="T35" s="297"/>
      <c r="U35" s="284"/>
    </row>
    <row r="36" spans="1:21" ht="21" customHeight="1">
      <c r="A36" s="318"/>
      <c r="B36" s="492"/>
      <c r="C36" s="312"/>
      <c r="D36" s="126"/>
      <c r="E36" s="126"/>
      <c r="F36" s="127"/>
      <c r="G36" s="128"/>
      <c r="H36" s="261">
        <v>14</v>
      </c>
      <c r="I36" s="261">
        <v>-14</v>
      </c>
      <c r="J36" s="261"/>
      <c r="K36" s="302" t="s">
        <v>100</v>
      </c>
      <c r="L36" s="303"/>
      <c r="M36" s="297"/>
      <c r="N36" s="484">
        <v>110000</v>
      </c>
      <c r="O36" s="484"/>
      <c r="P36" s="129" t="s">
        <v>50</v>
      </c>
      <c r="Q36" s="484">
        <v>2</v>
      </c>
      <c r="R36" s="484"/>
      <c r="S36" s="129" t="s">
        <v>63</v>
      </c>
      <c r="T36" s="297" t="s">
        <v>52</v>
      </c>
      <c r="U36" s="284">
        <f t="shared" si="1"/>
        <v>220000</v>
      </c>
    </row>
    <row r="37" spans="1:21" ht="21" customHeight="1">
      <c r="A37" s="318"/>
      <c r="B37" s="492"/>
      <c r="C37" s="282"/>
      <c r="D37" s="136"/>
      <c r="E37" s="136"/>
      <c r="F37" s="137"/>
      <c r="G37" s="138"/>
      <c r="H37" s="263"/>
      <c r="I37" s="263"/>
      <c r="J37" s="263"/>
      <c r="K37" s="304" t="s">
        <v>8</v>
      </c>
      <c r="L37" s="305"/>
      <c r="M37" s="301"/>
      <c r="N37" s="450"/>
      <c r="O37" s="450"/>
      <c r="P37" s="139"/>
      <c r="Q37" s="450"/>
      <c r="R37" s="450"/>
      <c r="S37" s="139"/>
      <c r="T37" s="301"/>
      <c r="U37" s="186">
        <f>SUM(U31:U36)</f>
        <v>1070000</v>
      </c>
    </row>
    <row r="38" spans="1:21" ht="21" hidden="1" customHeight="1">
      <c r="A38" s="318"/>
      <c r="B38" s="492"/>
      <c r="C38" s="312" t="s">
        <v>45</v>
      </c>
      <c r="D38" s="126">
        <v>8800</v>
      </c>
      <c r="E38" s="126">
        <v>8800</v>
      </c>
      <c r="F38" s="127">
        <f>E38-D38</f>
        <v>0</v>
      </c>
      <c r="G38" s="128"/>
      <c r="H38" s="261"/>
      <c r="I38" s="261"/>
      <c r="J38" s="261"/>
      <c r="K38" s="466"/>
      <c r="L38" s="467"/>
      <c r="M38" s="297"/>
      <c r="N38" s="484"/>
      <c r="O38" s="484"/>
      <c r="P38" s="297"/>
      <c r="Q38" s="484"/>
      <c r="R38" s="484"/>
      <c r="S38" s="129"/>
      <c r="T38" s="297"/>
      <c r="U38" s="284"/>
    </row>
    <row r="39" spans="1:21" ht="21" hidden="1" customHeight="1">
      <c r="A39" s="318"/>
      <c r="B39" s="492"/>
      <c r="C39" s="312"/>
      <c r="D39" s="126"/>
      <c r="E39" s="126"/>
      <c r="F39" s="127"/>
      <c r="G39" s="128"/>
      <c r="H39" s="261"/>
      <c r="I39" s="261"/>
      <c r="J39" s="261"/>
      <c r="K39" s="302"/>
      <c r="L39" s="303"/>
      <c r="M39" s="297"/>
      <c r="N39" s="484"/>
      <c r="O39" s="484"/>
      <c r="P39" s="297"/>
      <c r="Q39" s="484"/>
      <c r="R39" s="484"/>
      <c r="S39" s="129"/>
      <c r="T39" s="297"/>
      <c r="U39" s="284"/>
    </row>
    <row r="40" spans="1:21" ht="21" hidden="1" customHeight="1">
      <c r="A40" s="318"/>
      <c r="B40" s="492"/>
      <c r="C40" s="282"/>
      <c r="D40" s="136"/>
      <c r="E40" s="136"/>
      <c r="F40" s="137"/>
      <c r="G40" s="138"/>
      <c r="H40" s="263"/>
      <c r="I40" s="263"/>
      <c r="J40" s="263"/>
      <c r="K40" s="482"/>
      <c r="L40" s="483"/>
      <c r="M40" s="301"/>
      <c r="N40" s="450"/>
      <c r="O40" s="450"/>
      <c r="P40" s="301"/>
      <c r="Q40" s="450"/>
      <c r="R40" s="450"/>
      <c r="S40" s="139"/>
      <c r="T40" s="301"/>
      <c r="U40" s="284"/>
    </row>
    <row r="41" spans="1:21" ht="18.95" hidden="1" customHeight="1">
      <c r="A41" s="318"/>
      <c r="B41" s="492"/>
      <c r="C41" s="140" t="s">
        <v>46</v>
      </c>
      <c r="D41" s="141">
        <v>1880</v>
      </c>
      <c r="E41" s="141">
        <v>1880</v>
      </c>
      <c r="F41" s="142">
        <f>E41-D41</f>
        <v>0</v>
      </c>
      <c r="G41" s="143"/>
      <c r="H41" s="260"/>
      <c r="I41" s="260"/>
      <c r="J41" s="260"/>
      <c r="K41" s="493"/>
      <c r="L41" s="494"/>
      <c r="M41" s="306"/>
      <c r="N41" s="452"/>
      <c r="O41" s="452"/>
      <c r="P41" s="306"/>
      <c r="Q41" s="452"/>
      <c r="R41" s="452"/>
      <c r="S41" s="144"/>
      <c r="T41" s="306"/>
      <c r="U41" s="122"/>
    </row>
    <row r="42" spans="1:21" ht="18.95" hidden="1" customHeight="1">
      <c r="A42" s="318"/>
      <c r="B42" s="492"/>
      <c r="C42" s="312"/>
      <c r="D42" s="126"/>
      <c r="E42" s="126"/>
      <c r="F42" s="127"/>
      <c r="G42" s="128"/>
      <c r="H42" s="261"/>
      <c r="I42" s="261"/>
      <c r="J42" s="261"/>
      <c r="K42" s="302"/>
      <c r="L42" s="303"/>
      <c r="M42" s="297"/>
      <c r="N42" s="484"/>
      <c r="O42" s="484"/>
      <c r="P42" s="297"/>
      <c r="Q42" s="484"/>
      <c r="R42" s="484"/>
      <c r="S42" s="129"/>
      <c r="T42" s="297"/>
      <c r="U42" s="284"/>
    </row>
    <row r="43" spans="1:21" ht="18.95" hidden="1" customHeight="1" thickBot="1">
      <c r="A43" s="183"/>
      <c r="B43" s="486"/>
      <c r="C43" s="313"/>
      <c r="D43" s="131"/>
      <c r="E43" s="131"/>
      <c r="F43" s="132"/>
      <c r="G43" s="133"/>
      <c r="H43" s="262"/>
      <c r="I43" s="262"/>
      <c r="J43" s="262"/>
      <c r="K43" s="489"/>
      <c r="L43" s="490"/>
      <c r="M43" s="300"/>
      <c r="N43" s="491"/>
      <c r="O43" s="491"/>
      <c r="P43" s="300"/>
      <c r="Q43" s="491"/>
      <c r="R43" s="491"/>
      <c r="S43" s="134"/>
      <c r="T43" s="300"/>
      <c r="U43" s="135"/>
    </row>
    <row r="44" spans="1:21" ht="21.75" hidden="1" customHeight="1">
      <c r="A44" s="280" t="s">
        <v>109</v>
      </c>
      <c r="B44" s="271"/>
      <c r="C44" s="271"/>
      <c r="D44" s="281">
        <f>SUM(D45:D49)</f>
        <v>12500</v>
      </c>
      <c r="E44" s="281">
        <f>SUM(E45:E49)</f>
        <v>12500</v>
      </c>
      <c r="F44" s="272">
        <f>E44-D44</f>
        <v>0</v>
      </c>
      <c r="G44" s="275">
        <f>E44/E5*100</f>
        <v>3.6539664536647822</v>
      </c>
      <c r="H44" s="277"/>
      <c r="I44" s="277"/>
      <c r="J44" s="277"/>
      <c r="K44" s="316"/>
      <c r="L44" s="317"/>
      <c r="M44" s="298"/>
      <c r="N44" s="298"/>
      <c r="O44" s="298"/>
      <c r="P44" s="298"/>
      <c r="Q44" s="298"/>
      <c r="R44" s="298"/>
      <c r="S44" s="273"/>
      <c r="T44" s="298"/>
      <c r="U44" s="274"/>
    </row>
    <row r="45" spans="1:21" ht="21.75" hidden="1" customHeight="1">
      <c r="A45" s="212" t="s">
        <v>110</v>
      </c>
      <c r="B45" s="140" t="s">
        <v>43</v>
      </c>
      <c r="C45" s="140" t="s">
        <v>43</v>
      </c>
      <c r="D45" s="189">
        <v>5000</v>
      </c>
      <c r="E45" s="189">
        <v>5000</v>
      </c>
      <c r="F45" s="142">
        <f>E45-D45</f>
        <v>0</v>
      </c>
      <c r="G45" s="143"/>
      <c r="H45" s="260"/>
      <c r="I45" s="260"/>
      <c r="J45" s="260"/>
      <c r="K45" s="493"/>
      <c r="L45" s="494"/>
      <c r="M45" s="306"/>
      <c r="N45" s="452"/>
      <c r="O45" s="452"/>
      <c r="P45" s="306"/>
      <c r="Q45" s="452"/>
      <c r="R45" s="452"/>
      <c r="S45" s="144"/>
      <c r="T45" s="306"/>
      <c r="U45" s="122"/>
    </row>
    <row r="46" spans="1:21" ht="21.75" hidden="1" customHeight="1">
      <c r="A46" s="212"/>
      <c r="B46" s="312"/>
      <c r="C46" s="140" t="s">
        <v>57</v>
      </c>
      <c r="D46" s="189">
        <v>3000</v>
      </c>
      <c r="E46" s="189">
        <v>3000</v>
      </c>
      <c r="F46" s="142">
        <f>E46-D46</f>
        <v>0</v>
      </c>
      <c r="G46" s="143"/>
      <c r="H46" s="260"/>
      <c r="I46" s="260"/>
      <c r="J46" s="260"/>
      <c r="K46" s="493"/>
      <c r="L46" s="494"/>
      <c r="M46" s="494"/>
      <c r="N46" s="452"/>
      <c r="O46" s="452"/>
      <c r="P46" s="306"/>
      <c r="Q46" s="452"/>
      <c r="R46" s="452"/>
      <c r="S46" s="144"/>
      <c r="T46" s="306"/>
      <c r="U46" s="122"/>
    </row>
    <row r="47" spans="1:21" ht="21.75" hidden="1" customHeight="1">
      <c r="A47" s="212"/>
      <c r="B47" s="312"/>
      <c r="C47" s="282"/>
      <c r="D47" s="276"/>
      <c r="E47" s="276"/>
      <c r="F47" s="137"/>
      <c r="G47" s="138"/>
      <c r="H47" s="263"/>
      <c r="I47" s="263"/>
      <c r="J47" s="263"/>
      <c r="K47" s="250"/>
      <c r="L47" s="251"/>
      <c r="M47" s="251"/>
      <c r="N47" s="139"/>
      <c r="O47" s="139"/>
      <c r="P47" s="301"/>
      <c r="Q47" s="450"/>
      <c r="R47" s="450"/>
      <c r="S47" s="139"/>
      <c r="T47" s="301"/>
      <c r="U47" s="325"/>
    </row>
    <row r="48" spans="1:21" ht="21.75" hidden="1" customHeight="1">
      <c r="A48" s="149"/>
      <c r="B48" s="312"/>
      <c r="C48" s="485" t="s">
        <v>101</v>
      </c>
      <c r="D48" s="189">
        <v>4500</v>
      </c>
      <c r="E48" s="189">
        <v>4500</v>
      </c>
      <c r="F48" s="142">
        <f>E48-D48</f>
        <v>0</v>
      </c>
      <c r="G48" s="143"/>
      <c r="H48" s="260"/>
      <c r="I48" s="260"/>
      <c r="J48" s="260"/>
      <c r="K48" s="121"/>
      <c r="L48" s="267"/>
      <c r="M48" s="268"/>
      <c r="N48" s="452"/>
      <c r="O48" s="452"/>
      <c r="P48" s="306"/>
      <c r="Q48" s="452"/>
      <c r="R48" s="452"/>
      <c r="S48" s="144"/>
      <c r="T48" s="306"/>
      <c r="U48" s="122"/>
    </row>
    <row r="49" spans="1:21" ht="15.75" hidden="1" customHeight="1">
      <c r="A49" s="191"/>
      <c r="B49" s="312"/>
      <c r="C49" s="500"/>
      <c r="D49" s="136"/>
      <c r="E49" s="136"/>
      <c r="F49" s="137"/>
      <c r="G49" s="138"/>
      <c r="H49" s="263"/>
      <c r="I49" s="263"/>
      <c r="J49" s="263"/>
      <c r="K49" s="250"/>
      <c r="L49" s="251"/>
      <c r="M49" s="301"/>
      <c r="N49" s="450"/>
      <c r="O49" s="450"/>
      <c r="P49" s="301"/>
      <c r="Q49" s="450"/>
      <c r="R49" s="450"/>
      <c r="S49" s="139"/>
      <c r="T49" s="301"/>
      <c r="U49" s="325">
        <f>N49*Q49</f>
        <v>0</v>
      </c>
    </row>
    <row r="50" spans="1:21" ht="21.95" customHeight="1">
      <c r="A50" s="150" t="s">
        <v>66</v>
      </c>
      <c r="B50" s="146"/>
      <c r="C50" s="312"/>
      <c r="D50" s="164">
        <f>D51+D59</f>
        <v>49970</v>
      </c>
      <c r="E50" s="164">
        <f>E51+E59</f>
        <v>56634</v>
      </c>
      <c r="F50" s="127">
        <f>E50-D50</f>
        <v>6664</v>
      </c>
      <c r="G50" s="151">
        <f>E50/E5*100</f>
        <v>16.555098890948102</v>
      </c>
      <c r="H50" s="261"/>
      <c r="I50" s="261"/>
      <c r="J50" s="261"/>
      <c r="K50" s="302"/>
      <c r="L50" s="303"/>
      <c r="M50" s="297"/>
      <c r="N50" s="297"/>
      <c r="O50" s="297"/>
      <c r="P50" s="297"/>
      <c r="Q50" s="297"/>
      <c r="R50" s="297"/>
      <c r="S50" s="129"/>
      <c r="T50" s="297"/>
      <c r="U50" s="284"/>
    </row>
    <row r="51" spans="1:21" ht="21.95" hidden="1" customHeight="1">
      <c r="A51" s="149"/>
      <c r="B51" s="312" t="s">
        <v>11</v>
      </c>
      <c r="C51" s="146"/>
      <c r="D51" s="60">
        <f>SUM(D52:D57)</f>
        <v>20700</v>
      </c>
      <c r="E51" s="60">
        <f>SUM(E52:E57)</f>
        <v>20700</v>
      </c>
      <c r="F51" s="147">
        <f>E51-D51</f>
        <v>0</v>
      </c>
      <c r="G51" s="152"/>
      <c r="H51" s="264"/>
      <c r="I51" s="264"/>
      <c r="J51" s="264"/>
      <c r="K51" s="495"/>
      <c r="L51" s="496"/>
      <c r="M51" s="496"/>
      <c r="N51" s="496"/>
      <c r="O51" s="496"/>
      <c r="P51" s="496"/>
      <c r="Q51" s="496"/>
      <c r="R51" s="496"/>
      <c r="S51" s="496"/>
      <c r="T51" s="496"/>
      <c r="U51" s="497"/>
    </row>
    <row r="52" spans="1:21" ht="21.95" hidden="1" customHeight="1">
      <c r="A52" s="149"/>
      <c r="B52" s="312"/>
      <c r="C52" s="140" t="s">
        <v>102</v>
      </c>
      <c r="D52" s="189">
        <v>1500</v>
      </c>
      <c r="E52" s="189">
        <v>1500</v>
      </c>
      <c r="F52" s="142">
        <f>E52-D52</f>
        <v>0</v>
      </c>
      <c r="G52" s="202"/>
      <c r="H52" s="260"/>
      <c r="I52" s="260"/>
      <c r="J52" s="278"/>
      <c r="K52" s="307"/>
      <c r="L52" s="308"/>
      <c r="M52" s="306"/>
      <c r="N52" s="452"/>
      <c r="O52" s="452"/>
      <c r="P52" s="203"/>
      <c r="Q52" s="452"/>
      <c r="R52" s="452"/>
      <c r="S52" s="203"/>
      <c r="T52" s="203"/>
      <c r="U52" s="122"/>
    </row>
    <row r="53" spans="1:21" ht="21.95" hidden="1" customHeight="1">
      <c r="A53" s="149"/>
      <c r="B53" s="153"/>
      <c r="C53" s="282"/>
      <c r="D53" s="63"/>
      <c r="E53" s="63"/>
      <c r="F53" s="137"/>
      <c r="G53" s="154"/>
      <c r="H53" s="263"/>
      <c r="I53" s="263"/>
      <c r="J53" s="263"/>
      <c r="K53" s="310"/>
      <c r="L53" s="311"/>
      <c r="M53" s="301"/>
      <c r="N53" s="301"/>
      <c r="O53" s="301"/>
      <c r="P53" s="163"/>
      <c r="Q53" s="301"/>
      <c r="R53" s="301"/>
      <c r="S53" s="163"/>
      <c r="T53" s="163"/>
      <c r="U53" s="325"/>
    </row>
    <row r="54" spans="1:21" ht="21.95" hidden="1" customHeight="1">
      <c r="A54" s="149"/>
      <c r="B54" s="153"/>
      <c r="C54" s="140" t="s">
        <v>69</v>
      </c>
      <c r="D54" s="64">
        <v>1200</v>
      </c>
      <c r="E54" s="64">
        <v>1200</v>
      </c>
      <c r="F54" s="142">
        <f>E54-D54</f>
        <v>0</v>
      </c>
      <c r="G54" s="202"/>
      <c r="H54" s="260"/>
      <c r="I54" s="260"/>
      <c r="J54" s="260"/>
      <c r="K54" s="498"/>
      <c r="L54" s="499"/>
      <c r="M54" s="306"/>
      <c r="N54" s="452"/>
      <c r="O54" s="452"/>
      <c r="P54" s="203"/>
      <c r="Q54" s="452"/>
      <c r="R54" s="452"/>
      <c r="S54" s="203"/>
      <c r="T54" s="203"/>
      <c r="U54" s="122"/>
    </row>
    <row r="55" spans="1:21" ht="21.95" hidden="1" customHeight="1">
      <c r="A55" s="149"/>
      <c r="B55" s="153"/>
      <c r="C55" s="312"/>
      <c r="D55" s="244"/>
      <c r="E55" s="244"/>
      <c r="F55" s="127"/>
      <c r="G55" s="151"/>
      <c r="H55" s="261"/>
      <c r="I55" s="261"/>
      <c r="J55" s="261"/>
      <c r="K55" s="199"/>
      <c r="L55" s="200"/>
      <c r="M55" s="297"/>
      <c r="N55" s="484"/>
      <c r="O55" s="484"/>
      <c r="P55" s="201"/>
      <c r="Q55" s="484"/>
      <c r="R55" s="484"/>
      <c r="S55" s="201"/>
      <c r="T55" s="201"/>
      <c r="U55" s="284"/>
    </row>
    <row r="56" spans="1:21" ht="21.95" hidden="1" customHeight="1">
      <c r="A56" s="149"/>
      <c r="B56" s="153"/>
      <c r="C56" s="312"/>
      <c r="D56" s="63"/>
      <c r="E56" s="63"/>
      <c r="F56" s="127"/>
      <c r="G56" s="151"/>
      <c r="H56" s="261"/>
      <c r="I56" s="261"/>
      <c r="J56" s="261"/>
      <c r="K56" s="199"/>
      <c r="L56" s="200"/>
      <c r="M56" s="297"/>
      <c r="N56" s="297"/>
      <c r="O56" s="297"/>
      <c r="P56" s="201"/>
      <c r="Q56" s="297"/>
      <c r="R56" s="297"/>
      <c r="S56" s="201"/>
      <c r="T56" s="201"/>
      <c r="U56" s="284"/>
    </row>
    <row r="57" spans="1:21" ht="21.95" hidden="1" customHeight="1">
      <c r="A57" s="149"/>
      <c r="B57" s="153"/>
      <c r="C57" s="140" t="s">
        <v>62</v>
      </c>
      <c r="D57" s="164">
        <v>18000</v>
      </c>
      <c r="E57" s="164">
        <v>18000</v>
      </c>
      <c r="F57" s="142">
        <f>E57-D57</f>
        <v>0</v>
      </c>
      <c r="G57" s="202"/>
      <c r="H57" s="260"/>
      <c r="I57" s="260"/>
      <c r="J57" s="278"/>
      <c r="K57" s="498"/>
      <c r="L57" s="499"/>
      <c r="M57" s="306"/>
      <c r="N57" s="452"/>
      <c r="O57" s="452"/>
      <c r="P57" s="203"/>
      <c r="Q57" s="452"/>
      <c r="R57" s="452"/>
      <c r="S57" s="203"/>
      <c r="T57" s="203"/>
      <c r="U57" s="122"/>
    </row>
    <row r="58" spans="1:21" ht="21.95" hidden="1" customHeight="1">
      <c r="A58" s="149"/>
      <c r="B58" s="282"/>
      <c r="C58" s="282"/>
      <c r="D58" s="63"/>
      <c r="E58" s="63"/>
      <c r="F58" s="137"/>
      <c r="G58" s="138"/>
      <c r="H58" s="263"/>
      <c r="I58" s="263"/>
      <c r="J58" s="263"/>
      <c r="K58" s="501"/>
      <c r="L58" s="502"/>
      <c r="M58" s="139"/>
      <c r="N58" s="450"/>
      <c r="O58" s="450"/>
      <c r="P58" s="163"/>
      <c r="Q58" s="450"/>
      <c r="R58" s="450"/>
      <c r="S58" s="163"/>
      <c r="T58" s="163"/>
      <c r="U58" s="325"/>
    </row>
    <row r="59" spans="1:21" s="196" customFormat="1" ht="21.95" customHeight="1">
      <c r="A59" s="145"/>
      <c r="B59" s="146" t="s">
        <v>66</v>
      </c>
      <c r="C59" s="146"/>
      <c r="D59" s="331">
        <f>SUM(D60:D70)</f>
        <v>29270</v>
      </c>
      <c r="E59" s="331">
        <f>SUM(E60:E70)</f>
        <v>35934</v>
      </c>
      <c r="F59" s="147">
        <f>E59-D59</f>
        <v>6664</v>
      </c>
      <c r="G59" s="152"/>
      <c r="H59" s="264"/>
      <c r="I59" s="264"/>
      <c r="J59" s="264"/>
      <c r="K59" s="510"/>
      <c r="L59" s="511"/>
      <c r="M59" s="511"/>
      <c r="N59" s="511"/>
      <c r="O59" s="511"/>
      <c r="P59" s="511"/>
      <c r="Q59" s="511"/>
      <c r="R59" s="511"/>
      <c r="S59" s="511"/>
      <c r="T59" s="511"/>
      <c r="U59" s="512"/>
    </row>
    <row r="60" spans="1:21" s="196" customFormat="1" ht="21.95" customHeight="1">
      <c r="A60" s="318"/>
      <c r="B60" s="312"/>
      <c r="C60" s="312" t="s">
        <v>108</v>
      </c>
      <c r="D60" s="126">
        <v>4600</v>
      </c>
      <c r="E60" s="126">
        <v>10050</v>
      </c>
      <c r="F60" s="197">
        <f>E60-D60</f>
        <v>5450</v>
      </c>
      <c r="G60" s="128"/>
      <c r="H60" s="261"/>
      <c r="I60" s="261"/>
      <c r="J60" s="261"/>
      <c r="K60" s="302"/>
      <c r="L60" s="303"/>
      <c r="M60" s="297"/>
      <c r="N60" s="484"/>
      <c r="O60" s="484"/>
      <c r="P60" s="297"/>
      <c r="Q60" s="484"/>
      <c r="R60" s="484"/>
      <c r="S60" s="129"/>
      <c r="T60" s="297"/>
      <c r="U60" s="284"/>
    </row>
    <row r="61" spans="1:21" s="196" customFormat="1" ht="21.95" customHeight="1">
      <c r="A61" s="318"/>
      <c r="B61" s="312"/>
      <c r="C61" s="312"/>
      <c r="D61" s="126"/>
      <c r="E61" s="126"/>
      <c r="F61" s="197"/>
      <c r="G61" s="128"/>
      <c r="H61" s="261"/>
      <c r="I61" s="261">
        <v>5000</v>
      </c>
      <c r="J61" s="261"/>
      <c r="K61" s="302" t="s">
        <v>133</v>
      </c>
      <c r="L61" s="303"/>
      <c r="M61" s="297"/>
      <c r="N61" s="484">
        <v>500000</v>
      </c>
      <c r="O61" s="484"/>
      <c r="P61" s="297" t="s">
        <v>50</v>
      </c>
      <c r="Q61" s="484">
        <v>10</v>
      </c>
      <c r="R61" s="484"/>
      <c r="S61" s="129" t="s">
        <v>51</v>
      </c>
      <c r="T61" s="297" t="s">
        <v>52</v>
      </c>
      <c r="U61" s="284">
        <f t="shared" ref="U61:U62" si="2">N61*Q61</f>
        <v>5000000</v>
      </c>
    </row>
    <row r="62" spans="1:21" s="196" customFormat="1" ht="36.75" customHeight="1">
      <c r="A62" s="318"/>
      <c r="B62" s="312"/>
      <c r="C62" s="312"/>
      <c r="D62" s="126"/>
      <c r="E62" s="126"/>
      <c r="F62" s="197"/>
      <c r="G62" s="128"/>
      <c r="H62" s="261"/>
      <c r="I62" s="261">
        <v>450</v>
      </c>
      <c r="J62" s="261">
        <v>0</v>
      </c>
      <c r="K62" s="503" t="s">
        <v>130</v>
      </c>
      <c r="L62" s="504"/>
      <c r="M62" s="504"/>
      <c r="N62" s="484">
        <v>45000</v>
      </c>
      <c r="O62" s="484"/>
      <c r="P62" s="297" t="s">
        <v>50</v>
      </c>
      <c r="Q62" s="484">
        <v>10</v>
      </c>
      <c r="R62" s="484"/>
      <c r="S62" s="129" t="s">
        <v>51</v>
      </c>
      <c r="T62" s="297" t="s">
        <v>52</v>
      </c>
      <c r="U62" s="284">
        <f t="shared" si="2"/>
        <v>450000</v>
      </c>
    </row>
    <row r="63" spans="1:21" s="196" customFormat="1" ht="20.100000000000001" customHeight="1">
      <c r="A63" s="318"/>
      <c r="B63" s="312"/>
      <c r="C63" s="312"/>
      <c r="D63" s="126"/>
      <c r="E63" s="126"/>
      <c r="F63" s="197"/>
      <c r="G63" s="128"/>
      <c r="H63" s="261"/>
      <c r="I63" s="261"/>
      <c r="J63" s="261"/>
      <c r="K63" s="503" t="s">
        <v>8</v>
      </c>
      <c r="L63" s="467"/>
      <c r="M63" s="297"/>
      <c r="N63" s="484"/>
      <c r="O63" s="484"/>
      <c r="P63" s="297"/>
      <c r="Q63" s="484"/>
      <c r="R63" s="484"/>
      <c r="S63" s="129"/>
      <c r="T63" s="297"/>
      <c r="U63" s="284">
        <f>SUM(U60:U62)</f>
        <v>5450000</v>
      </c>
    </row>
    <row r="64" spans="1:21" s="196" customFormat="1" ht="20.100000000000001" customHeight="1">
      <c r="A64" s="318"/>
      <c r="B64" s="312"/>
      <c r="C64" s="161" t="s">
        <v>65</v>
      </c>
      <c r="D64" s="141">
        <v>12610</v>
      </c>
      <c r="E64" s="141">
        <v>13210</v>
      </c>
      <c r="F64" s="162">
        <f>E64-D64</f>
        <v>600</v>
      </c>
      <c r="G64" s="143"/>
      <c r="H64" s="260"/>
      <c r="I64" s="260"/>
      <c r="J64" s="260"/>
      <c r="K64" s="314"/>
      <c r="L64" s="315"/>
      <c r="M64" s="306"/>
      <c r="N64" s="452"/>
      <c r="O64" s="452"/>
      <c r="P64" s="306"/>
      <c r="Q64" s="452"/>
      <c r="R64" s="452"/>
      <c r="S64" s="144"/>
      <c r="T64" s="306"/>
      <c r="U64" s="122"/>
    </row>
    <row r="65" spans="1:21" s="196" customFormat="1" ht="20.100000000000001" customHeight="1">
      <c r="A65" s="318"/>
      <c r="B65" s="312"/>
      <c r="C65" s="155"/>
      <c r="D65" s="126"/>
      <c r="E65" s="126"/>
      <c r="F65" s="197"/>
      <c r="G65" s="128"/>
      <c r="H65" s="261"/>
      <c r="I65" s="261">
        <v>-200</v>
      </c>
      <c r="J65" s="261"/>
      <c r="K65" s="302" t="s">
        <v>174</v>
      </c>
      <c r="L65" s="303"/>
      <c r="M65" s="297"/>
      <c r="N65" s="484">
        <v>-100000</v>
      </c>
      <c r="O65" s="484"/>
      <c r="P65" s="297" t="s">
        <v>50</v>
      </c>
      <c r="Q65" s="484">
        <v>2</v>
      </c>
      <c r="R65" s="484"/>
      <c r="S65" s="129" t="s">
        <v>63</v>
      </c>
      <c r="T65" s="297" t="s">
        <v>52</v>
      </c>
      <c r="U65" s="284">
        <f t="shared" ref="U65:U70" si="3">N65*Q65</f>
        <v>-200000</v>
      </c>
    </row>
    <row r="66" spans="1:21" s="196" customFormat="1" ht="20.100000000000001" customHeight="1">
      <c r="A66" s="318"/>
      <c r="B66" s="312"/>
      <c r="C66" s="155"/>
      <c r="D66" s="126"/>
      <c r="E66" s="126"/>
      <c r="F66" s="197"/>
      <c r="G66" s="128"/>
      <c r="H66" s="261"/>
      <c r="I66" s="261">
        <v>400</v>
      </c>
      <c r="J66" s="261"/>
      <c r="K66" s="302" t="s">
        <v>134</v>
      </c>
      <c r="L66" s="303"/>
      <c r="M66" s="297"/>
      <c r="N66" s="484">
        <v>400000</v>
      </c>
      <c r="O66" s="484"/>
      <c r="P66" s="297" t="s">
        <v>50</v>
      </c>
      <c r="Q66" s="484">
        <v>1</v>
      </c>
      <c r="R66" s="484"/>
      <c r="S66" s="129" t="s">
        <v>63</v>
      </c>
      <c r="T66" s="297" t="s">
        <v>52</v>
      </c>
      <c r="U66" s="284">
        <f t="shared" si="3"/>
        <v>400000</v>
      </c>
    </row>
    <row r="67" spans="1:21" s="196" customFormat="1" ht="39" customHeight="1">
      <c r="A67" s="318"/>
      <c r="B67" s="312"/>
      <c r="C67" s="155"/>
      <c r="D67" s="126"/>
      <c r="E67" s="126"/>
      <c r="F67" s="197"/>
      <c r="G67" s="128"/>
      <c r="H67" s="261"/>
      <c r="I67" s="261">
        <v>400</v>
      </c>
      <c r="J67" s="261">
        <v>0</v>
      </c>
      <c r="K67" s="503" t="s">
        <v>128</v>
      </c>
      <c r="L67" s="504"/>
      <c r="M67" s="504"/>
      <c r="N67" s="484">
        <v>40000</v>
      </c>
      <c r="O67" s="484"/>
      <c r="P67" s="297" t="s">
        <v>50</v>
      </c>
      <c r="Q67" s="484">
        <v>10</v>
      </c>
      <c r="R67" s="484"/>
      <c r="S67" s="129" t="s">
        <v>51</v>
      </c>
      <c r="T67" s="297" t="s">
        <v>52</v>
      </c>
      <c r="U67" s="284">
        <f t="shared" si="3"/>
        <v>400000</v>
      </c>
    </row>
    <row r="68" spans="1:21" s="196" customFormat="1" ht="20.100000000000001" customHeight="1">
      <c r="A68" s="318"/>
      <c r="B68" s="312"/>
      <c r="C68" s="159"/>
      <c r="D68" s="136"/>
      <c r="E68" s="136"/>
      <c r="F68" s="160"/>
      <c r="G68" s="138"/>
      <c r="H68" s="263"/>
      <c r="I68" s="263"/>
      <c r="J68" s="263"/>
      <c r="K68" s="482" t="s">
        <v>8</v>
      </c>
      <c r="L68" s="483"/>
      <c r="M68" s="301"/>
      <c r="N68" s="450"/>
      <c r="O68" s="450"/>
      <c r="P68" s="301"/>
      <c r="Q68" s="450"/>
      <c r="R68" s="450"/>
      <c r="S68" s="139"/>
      <c r="T68" s="301"/>
      <c r="U68" s="325">
        <f>SUM(U64:U67)</f>
        <v>600000</v>
      </c>
    </row>
    <row r="69" spans="1:21" s="196" customFormat="1" ht="20.100000000000001" customHeight="1">
      <c r="A69" s="318"/>
      <c r="B69" s="312"/>
      <c r="C69" s="155" t="s">
        <v>66</v>
      </c>
      <c r="D69" s="164">
        <v>12060</v>
      </c>
      <c r="E69" s="164">
        <v>12674</v>
      </c>
      <c r="F69" s="127">
        <f>E69-D69</f>
        <v>614</v>
      </c>
      <c r="G69" s="128"/>
      <c r="H69" s="261"/>
      <c r="I69" s="261"/>
      <c r="J69" s="261"/>
      <c r="K69" s="302"/>
      <c r="L69" s="303"/>
      <c r="M69" s="297"/>
      <c r="N69" s="484"/>
      <c r="O69" s="484"/>
      <c r="P69" s="297"/>
      <c r="Q69" s="484"/>
      <c r="R69" s="484"/>
      <c r="S69" s="129"/>
      <c r="T69" s="297"/>
      <c r="U69" s="284"/>
    </row>
    <row r="70" spans="1:21" s="196" customFormat="1" ht="20.100000000000001" customHeight="1">
      <c r="A70" s="318"/>
      <c r="B70" s="312"/>
      <c r="C70" s="155"/>
      <c r="D70" s="126"/>
      <c r="E70" s="126"/>
      <c r="F70" s="127"/>
      <c r="G70" s="151"/>
      <c r="H70" s="261"/>
      <c r="I70" s="261">
        <v>200</v>
      </c>
      <c r="J70" s="261"/>
      <c r="K70" s="302" t="s">
        <v>129</v>
      </c>
      <c r="L70" s="303"/>
      <c r="M70" s="297"/>
      <c r="N70" s="484">
        <v>200000</v>
      </c>
      <c r="O70" s="484"/>
      <c r="P70" s="297" t="s">
        <v>50</v>
      </c>
      <c r="Q70" s="484">
        <v>1</v>
      </c>
      <c r="R70" s="484"/>
      <c r="S70" s="129" t="s">
        <v>63</v>
      </c>
      <c r="T70" s="297" t="s">
        <v>52</v>
      </c>
      <c r="U70" s="284">
        <f t="shared" si="3"/>
        <v>200000</v>
      </c>
    </row>
    <row r="71" spans="1:21" s="196" customFormat="1" ht="40.5" customHeight="1">
      <c r="A71" s="318"/>
      <c r="B71" s="312"/>
      <c r="C71" s="155"/>
      <c r="D71" s="126"/>
      <c r="E71" s="126"/>
      <c r="F71" s="127"/>
      <c r="G71" s="151"/>
      <c r="H71" s="261"/>
      <c r="I71" s="261">
        <v>315</v>
      </c>
      <c r="J71" s="261">
        <v>99</v>
      </c>
      <c r="K71" s="503" t="s">
        <v>175</v>
      </c>
      <c r="L71" s="504"/>
      <c r="M71" s="504"/>
      <c r="N71" s="484">
        <v>156172</v>
      </c>
      <c r="O71" s="484"/>
      <c r="P71" s="297" t="s">
        <v>50</v>
      </c>
      <c r="Q71" s="484">
        <v>12</v>
      </c>
      <c r="R71" s="484"/>
      <c r="S71" s="129" t="s">
        <v>63</v>
      </c>
      <c r="T71" s="297" t="s">
        <v>52</v>
      </c>
      <c r="U71" s="284">
        <v>414072</v>
      </c>
    </row>
    <row r="72" spans="1:21" s="196" customFormat="1" ht="20.100000000000001" customHeight="1">
      <c r="A72" s="145"/>
      <c r="B72" s="282"/>
      <c r="C72" s="159"/>
      <c r="D72" s="136"/>
      <c r="E72" s="136"/>
      <c r="F72" s="137"/>
      <c r="G72" s="154"/>
      <c r="H72" s="263"/>
      <c r="I72" s="263"/>
      <c r="J72" s="263"/>
      <c r="K72" s="283" t="s">
        <v>8</v>
      </c>
      <c r="L72" s="190"/>
      <c r="M72" s="190"/>
      <c r="N72" s="301"/>
      <c r="O72" s="301"/>
      <c r="P72" s="301"/>
      <c r="Q72" s="301"/>
      <c r="R72" s="301"/>
      <c r="S72" s="139"/>
      <c r="T72" s="301"/>
      <c r="U72" s="325">
        <f>SUM(U69:U71)</f>
        <v>614072</v>
      </c>
    </row>
    <row r="73" spans="1:21" s="196" customFormat="1" ht="20.100000000000001" hidden="1" customHeight="1">
      <c r="A73" s="318" t="s">
        <v>68</v>
      </c>
      <c r="B73" s="286"/>
      <c r="C73" s="130"/>
      <c r="D73" s="276">
        <f>D74</f>
        <v>760</v>
      </c>
      <c r="E73" s="276">
        <f>E74</f>
        <v>760</v>
      </c>
      <c r="F73" s="160">
        <f>E73-D73</f>
        <v>0</v>
      </c>
      <c r="G73" s="138">
        <f>E73/E5*100</f>
        <v>0.22216116038281877</v>
      </c>
      <c r="H73" s="263"/>
      <c r="I73" s="263"/>
      <c r="J73" s="263"/>
      <c r="K73" s="304"/>
      <c r="L73" s="305"/>
      <c r="M73" s="301"/>
      <c r="N73" s="301"/>
      <c r="O73" s="301"/>
      <c r="P73" s="301"/>
      <c r="Q73" s="301"/>
      <c r="R73" s="301"/>
      <c r="S73" s="139"/>
      <c r="T73" s="301"/>
      <c r="U73" s="325"/>
    </row>
    <row r="74" spans="1:21" s="196" customFormat="1" ht="20.100000000000001" hidden="1" customHeight="1">
      <c r="A74" s="145"/>
      <c r="B74" s="266" t="s">
        <v>68</v>
      </c>
      <c r="C74" s="146" t="s">
        <v>68</v>
      </c>
      <c r="D74" s="181">
        <v>760</v>
      </c>
      <c r="E74" s="181">
        <v>760</v>
      </c>
      <c r="F74" s="157">
        <f>E74-D74</f>
        <v>0</v>
      </c>
      <c r="G74" s="152"/>
      <c r="H74" s="264"/>
      <c r="I74" s="264"/>
      <c r="J74" s="264"/>
      <c r="K74" s="328"/>
      <c r="L74" s="329"/>
      <c r="M74" s="330"/>
      <c r="N74" s="330"/>
      <c r="O74" s="330"/>
      <c r="P74" s="330"/>
      <c r="Q74" s="330"/>
      <c r="R74" s="330"/>
      <c r="S74" s="156"/>
      <c r="T74" s="330"/>
      <c r="U74" s="111"/>
    </row>
    <row r="75" spans="1:21" s="196" customFormat="1" ht="20.100000000000001" customHeight="1">
      <c r="A75" s="505" t="s">
        <v>56</v>
      </c>
      <c r="B75" s="146"/>
      <c r="C75" s="146"/>
      <c r="D75" s="207">
        <f>D76+D77</f>
        <v>1530</v>
      </c>
      <c r="E75" s="207">
        <f>E76+E77</f>
        <v>1903</v>
      </c>
      <c r="F75" s="147">
        <f>E75-D75</f>
        <v>373</v>
      </c>
      <c r="G75" s="202">
        <f>E75/E5*100</f>
        <v>0.55627985290592641</v>
      </c>
      <c r="H75" s="264"/>
      <c r="I75" s="264"/>
      <c r="J75" s="264"/>
      <c r="K75" s="510"/>
      <c r="L75" s="511"/>
      <c r="M75" s="511"/>
      <c r="N75" s="511"/>
      <c r="O75" s="511"/>
      <c r="P75" s="511"/>
      <c r="Q75" s="511"/>
      <c r="R75" s="511"/>
      <c r="S75" s="511"/>
      <c r="T75" s="511"/>
      <c r="U75" s="512"/>
    </row>
    <row r="76" spans="1:21" s="196" customFormat="1" ht="20.100000000000001" customHeight="1">
      <c r="A76" s="506"/>
      <c r="B76" s="507" t="s">
        <v>107</v>
      </c>
      <c r="C76" s="282" t="s">
        <v>70</v>
      </c>
      <c r="D76" s="182">
        <v>500</v>
      </c>
      <c r="E76" s="182">
        <v>500</v>
      </c>
      <c r="F76" s="137">
        <f>E76-D76</f>
        <v>0</v>
      </c>
      <c r="G76" s="148"/>
      <c r="H76" s="264"/>
      <c r="I76" s="264"/>
      <c r="J76" s="264"/>
      <c r="K76" s="204"/>
      <c r="L76" s="205"/>
      <c r="M76" s="330"/>
      <c r="N76" s="330"/>
      <c r="O76" s="330"/>
      <c r="P76" s="330"/>
      <c r="Q76" s="330"/>
      <c r="R76" s="330"/>
      <c r="S76" s="156"/>
      <c r="T76" s="330"/>
      <c r="U76" s="111"/>
    </row>
    <row r="77" spans="1:21" s="196" customFormat="1" ht="20.100000000000001" customHeight="1">
      <c r="A77" s="309"/>
      <c r="B77" s="508"/>
      <c r="C77" s="312" t="s">
        <v>144</v>
      </c>
      <c r="D77" s="292">
        <v>1030</v>
      </c>
      <c r="E77" s="292">
        <v>1403</v>
      </c>
      <c r="F77" s="127">
        <f>E77-D77</f>
        <v>373</v>
      </c>
      <c r="G77" s="143"/>
      <c r="H77" s="260"/>
      <c r="I77" s="260">
        <v>-20</v>
      </c>
      <c r="J77" s="260"/>
      <c r="K77" s="307" t="s">
        <v>141</v>
      </c>
      <c r="L77" s="308"/>
      <c r="M77" s="306"/>
      <c r="N77" s="484">
        <v>-20060</v>
      </c>
      <c r="O77" s="484"/>
      <c r="P77" s="297" t="s">
        <v>50</v>
      </c>
      <c r="Q77" s="484">
        <v>1</v>
      </c>
      <c r="R77" s="484"/>
      <c r="S77" s="129" t="s">
        <v>63</v>
      </c>
      <c r="T77" s="297" t="s">
        <v>52</v>
      </c>
      <c r="U77" s="284">
        <v>-20060</v>
      </c>
    </row>
    <row r="78" spans="1:21" s="196" customFormat="1" ht="20.100000000000001" customHeight="1">
      <c r="A78" s="309"/>
      <c r="B78" s="508"/>
      <c r="C78" s="312"/>
      <c r="D78" s="292"/>
      <c r="E78" s="292"/>
      <c r="F78" s="197"/>
      <c r="G78" s="128"/>
      <c r="H78" s="261"/>
      <c r="I78" s="261">
        <v>8</v>
      </c>
      <c r="J78" s="244"/>
      <c r="K78" s="199" t="s">
        <v>142</v>
      </c>
      <c r="L78" s="200"/>
      <c r="M78" s="297"/>
      <c r="N78" s="484">
        <v>8789</v>
      </c>
      <c r="O78" s="484"/>
      <c r="P78" s="297" t="s">
        <v>50</v>
      </c>
      <c r="Q78" s="484">
        <v>1</v>
      </c>
      <c r="R78" s="484"/>
      <c r="S78" s="129" t="s">
        <v>63</v>
      </c>
      <c r="T78" s="297" t="s">
        <v>52</v>
      </c>
      <c r="U78" s="284">
        <f t="shared" ref="U78:U79" si="4">N78*Q78</f>
        <v>8789</v>
      </c>
    </row>
    <row r="79" spans="1:21" s="196" customFormat="1" ht="20.100000000000001" customHeight="1">
      <c r="A79" s="309"/>
      <c r="B79" s="508"/>
      <c r="C79" s="312"/>
      <c r="D79" s="292"/>
      <c r="E79" s="292"/>
      <c r="F79" s="127"/>
      <c r="G79" s="128"/>
      <c r="H79" s="261"/>
      <c r="I79" s="261">
        <v>1</v>
      </c>
      <c r="J79" s="244"/>
      <c r="K79" s="199" t="s">
        <v>143</v>
      </c>
      <c r="L79" s="200"/>
      <c r="M79" s="297"/>
      <c r="N79" s="484">
        <v>269</v>
      </c>
      <c r="O79" s="484"/>
      <c r="P79" s="297" t="s">
        <v>50</v>
      </c>
      <c r="Q79" s="484">
        <v>1</v>
      </c>
      <c r="R79" s="484"/>
      <c r="S79" s="129" t="s">
        <v>63</v>
      </c>
      <c r="T79" s="297" t="s">
        <v>52</v>
      </c>
      <c r="U79" s="284">
        <f t="shared" si="4"/>
        <v>269</v>
      </c>
    </row>
    <row r="80" spans="1:21" s="196" customFormat="1" ht="20.100000000000001" customHeight="1" thickBot="1">
      <c r="A80" s="208"/>
      <c r="B80" s="509"/>
      <c r="C80" s="313"/>
      <c r="D80" s="131"/>
      <c r="E80" s="131"/>
      <c r="F80" s="211">
        <f>E80-D80</f>
        <v>0</v>
      </c>
      <c r="G80" s="133"/>
      <c r="H80" s="262"/>
      <c r="I80" s="262">
        <v>384</v>
      </c>
      <c r="J80" s="262"/>
      <c r="K80" s="293" t="s">
        <v>145</v>
      </c>
      <c r="L80" s="294"/>
      <c r="M80" s="300"/>
      <c r="N80" s="300"/>
      <c r="O80" s="300">
        <v>384000</v>
      </c>
      <c r="P80" s="300" t="s">
        <v>50</v>
      </c>
      <c r="Q80" s="300"/>
      <c r="R80" s="300">
        <v>1</v>
      </c>
      <c r="S80" s="300" t="s">
        <v>63</v>
      </c>
      <c r="T80" s="300"/>
      <c r="U80" s="135">
        <v>384000</v>
      </c>
    </row>
    <row r="81" spans="1:22" s="196" customFormat="1" ht="16.5" customHeight="1">
      <c r="A81" s="192"/>
      <c r="C81" s="37"/>
      <c r="D81" s="206"/>
      <c r="E81" s="35"/>
      <c r="G81" s="198"/>
      <c r="H81" s="196">
        <f>SUM(H8:H80)</f>
        <v>12171</v>
      </c>
      <c r="I81" s="196">
        <f>SUM(I8:I80)</f>
        <v>8151</v>
      </c>
      <c r="J81" s="196">
        <f>SUM(J8:J80)</f>
        <v>99</v>
      </c>
      <c r="K81" s="39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2" ht="10.5" customHeight="1">
      <c r="B82" s="196"/>
      <c r="C82" s="37"/>
      <c r="D82" s="35"/>
      <c r="E82" s="35"/>
      <c r="F82" s="196"/>
      <c r="G82" s="198"/>
      <c r="K82" s="39"/>
    </row>
    <row r="83" spans="1:22">
      <c r="B83" s="196"/>
      <c r="C83" s="37"/>
      <c r="D83" s="35"/>
      <c r="E83" s="35"/>
      <c r="F83" s="196"/>
      <c r="G83" s="198"/>
      <c r="K83" s="39"/>
    </row>
    <row r="84" spans="1:22">
      <c r="B84" s="196"/>
      <c r="C84" s="37"/>
      <c r="D84" s="35"/>
      <c r="E84" s="35"/>
      <c r="F84" s="196"/>
      <c r="G84" s="198"/>
      <c r="K84" s="39"/>
    </row>
    <row r="85" spans="1:22" s="34" customFormat="1">
      <c r="A85" s="192"/>
      <c r="B85" s="192"/>
      <c r="C85" s="38"/>
      <c r="D85" s="35"/>
      <c r="F85" s="192"/>
      <c r="G85" s="193"/>
      <c r="H85" s="196"/>
      <c r="I85" s="196"/>
      <c r="J85" s="196"/>
      <c r="K85" s="40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192"/>
    </row>
  </sheetData>
  <mergeCells count="155">
    <mergeCell ref="A1:U1"/>
    <mergeCell ref="A3:A4"/>
    <mergeCell ref="B3:B4"/>
    <mergeCell ref="C3:C4"/>
    <mergeCell ref="H3:H4"/>
    <mergeCell ref="I3:I4"/>
    <mergeCell ref="J3:J4"/>
    <mergeCell ref="K3:U4"/>
    <mergeCell ref="B17:B18"/>
    <mergeCell ref="K18:L18"/>
    <mergeCell ref="Q18:R18"/>
    <mergeCell ref="A5:B5"/>
    <mergeCell ref="A6:A7"/>
    <mergeCell ref="O8:S8"/>
    <mergeCell ref="T9:U9"/>
    <mergeCell ref="O10:S10"/>
    <mergeCell ref="C12:C13"/>
    <mergeCell ref="N19:O19"/>
    <mergeCell ref="Q19:R19"/>
    <mergeCell ref="N20:O20"/>
    <mergeCell ref="Q20:R20"/>
    <mergeCell ref="N21:O21"/>
    <mergeCell ref="Q21:R21"/>
    <mergeCell ref="C14:C15"/>
    <mergeCell ref="K16:L16"/>
    <mergeCell ref="N16:O16"/>
    <mergeCell ref="Q16:R16"/>
    <mergeCell ref="C25:C26"/>
    <mergeCell ref="K25:L25"/>
    <mergeCell ref="N25:O25"/>
    <mergeCell ref="Q25:R25"/>
    <mergeCell ref="K26:L26"/>
    <mergeCell ref="N26:O26"/>
    <mergeCell ref="Q26:R26"/>
    <mergeCell ref="C23:C24"/>
    <mergeCell ref="D23:D24"/>
    <mergeCell ref="E23:E24"/>
    <mergeCell ref="F23:F24"/>
    <mergeCell ref="G23:G24"/>
    <mergeCell ref="Q23:R23"/>
    <mergeCell ref="K24:L24"/>
    <mergeCell ref="Q24:R24"/>
    <mergeCell ref="K29:L29"/>
    <mergeCell ref="N29:O29"/>
    <mergeCell ref="Q29:R29"/>
    <mergeCell ref="K30:L30"/>
    <mergeCell ref="N30:O30"/>
    <mergeCell ref="Q30:R30"/>
    <mergeCell ref="K27:L27"/>
    <mergeCell ref="N27:O27"/>
    <mergeCell ref="Q27:R27"/>
    <mergeCell ref="K28:L28"/>
    <mergeCell ref="N28:O28"/>
    <mergeCell ref="Q28:R28"/>
    <mergeCell ref="N34:O34"/>
    <mergeCell ref="Q34:R34"/>
    <mergeCell ref="N35:O35"/>
    <mergeCell ref="Q35:R35"/>
    <mergeCell ref="N36:O36"/>
    <mergeCell ref="Q36:R36"/>
    <mergeCell ref="B31:B37"/>
    <mergeCell ref="K31:L31"/>
    <mergeCell ref="N31:O31"/>
    <mergeCell ref="Q31:R31"/>
    <mergeCell ref="K32:L32"/>
    <mergeCell ref="N32:O32"/>
    <mergeCell ref="Q32:R32"/>
    <mergeCell ref="N33:O33"/>
    <mergeCell ref="Q33:R33"/>
    <mergeCell ref="K34:L34"/>
    <mergeCell ref="N37:O37"/>
    <mergeCell ref="Q37:R37"/>
    <mergeCell ref="K46:M46"/>
    <mergeCell ref="N46:O46"/>
    <mergeCell ref="Q46:R46"/>
    <mergeCell ref="Q40:R40"/>
    <mergeCell ref="B41:B43"/>
    <mergeCell ref="K41:L41"/>
    <mergeCell ref="N41:O41"/>
    <mergeCell ref="Q41:R41"/>
    <mergeCell ref="N42:O42"/>
    <mergeCell ref="Q42:R42"/>
    <mergeCell ref="K43:L43"/>
    <mergeCell ref="N43:O43"/>
    <mergeCell ref="Q43:R43"/>
    <mergeCell ref="B38:B40"/>
    <mergeCell ref="K38:L38"/>
    <mergeCell ref="N38:O38"/>
    <mergeCell ref="Q38:R38"/>
    <mergeCell ref="N39:O39"/>
    <mergeCell ref="Q39:R39"/>
    <mergeCell ref="K40:L40"/>
    <mergeCell ref="N40:O40"/>
    <mergeCell ref="K45:L45"/>
    <mergeCell ref="N45:O45"/>
    <mergeCell ref="Q45:R45"/>
    <mergeCell ref="K51:U51"/>
    <mergeCell ref="N52:O52"/>
    <mergeCell ref="Q52:R52"/>
    <mergeCell ref="K54:L54"/>
    <mergeCell ref="N54:O54"/>
    <mergeCell ref="Q54:R54"/>
    <mergeCell ref="Q47:R47"/>
    <mergeCell ref="C48:C49"/>
    <mergeCell ref="N48:O48"/>
    <mergeCell ref="Q48:R48"/>
    <mergeCell ref="N49:O49"/>
    <mergeCell ref="Q49:R49"/>
    <mergeCell ref="K59:U59"/>
    <mergeCell ref="N60:O60"/>
    <mergeCell ref="Q60:R60"/>
    <mergeCell ref="N55:O55"/>
    <mergeCell ref="Q55:R55"/>
    <mergeCell ref="K57:L57"/>
    <mergeCell ref="N57:O57"/>
    <mergeCell ref="Q57:R57"/>
    <mergeCell ref="K58:L58"/>
    <mergeCell ref="N58:O58"/>
    <mergeCell ref="Q58:R58"/>
    <mergeCell ref="N65:O65"/>
    <mergeCell ref="Q65:R65"/>
    <mergeCell ref="N66:O66"/>
    <mergeCell ref="Q66:R66"/>
    <mergeCell ref="N64:O64"/>
    <mergeCell ref="Q64:R64"/>
    <mergeCell ref="N61:O61"/>
    <mergeCell ref="Q61:R61"/>
    <mergeCell ref="K62:M62"/>
    <mergeCell ref="N62:O62"/>
    <mergeCell ref="Q62:R62"/>
    <mergeCell ref="K63:L63"/>
    <mergeCell ref="N63:O63"/>
    <mergeCell ref="Q63:R63"/>
    <mergeCell ref="N70:O70"/>
    <mergeCell ref="Q70:R70"/>
    <mergeCell ref="N69:O69"/>
    <mergeCell ref="Q69:R69"/>
    <mergeCell ref="K67:M67"/>
    <mergeCell ref="N67:O67"/>
    <mergeCell ref="Q67:R67"/>
    <mergeCell ref="K68:L68"/>
    <mergeCell ref="N68:O68"/>
    <mergeCell ref="Q68:R68"/>
    <mergeCell ref="N79:O79"/>
    <mergeCell ref="Q79:R79"/>
    <mergeCell ref="K71:M71"/>
    <mergeCell ref="N71:O71"/>
    <mergeCell ref="Q71:R71"/>
    <mergeCell ref="A75:A76"/>
    <mergeCell ref="K75:U75"/>
    <mergeCell ref="B76:B80"/>
    <mergeCell ref="N77:O77"/>
    <mergeCell ref="Q77:R77"/>
    <mergeCell ref="N78:O78"/>
    <mergeCell ref="Q78:R78"/>
  </mergeCells>
  <phoneticPr fontId="2" type="noConversion"/>
  <printOptions horizontalCentered="1"/>
  <pageMargins left="0.19685039370078741" right="0.19685039370078741" top="1.1811023622047245" bottom="0.78740157480314965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04년 세입.세출</vt:lpstr>
      <vt:lpstr>예산총칙</vt:lpstr>
      <vt:lpstr>세입세출총괄표</vt:lpstr>
      <vt:lpstr>세입변동세부내역</vt:lpstr>
      <vt:lpstr>세출변동세부내역</vt:lpstr>
      <vt:lpstr>세출변동세부내역!Print_Area</vt:lpstr>
      <vt:lpstr>세입세출총괄표!Print_Titles</vt:lpstr>
      <vt:lpstr>세출변동세부내역!Print_Titles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주단기</cp:lastModifiedBy>
  <cp:lastPrinted>2019-05-13T07:23:37Z</cp:lastPrinted>
  <dcterms:created xsi:type="dcterms:W3CDTF">2003-02-27T01:31:51Z</dcterms:created>
  <dcterms:modified xsi:type="dcterms:W3CDTF">2019-05-24T01:49:34Z</dcterms:modified>
</cp:coreProperties>
</file>